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ESCAP-OD-IDD/DRS Data/APDRN Portal/1. Drought/"/>
    </mc:Choice>
  </mc:AlternateContent>
  <xr:revisionPtr revIDLastSave="269" documentId="13_ncr:1_{E0E0DA9B-5B82-4566-92EA-F7E7ED4B58EB}" xr6:coauthVersionLast="47" xr6:coauthVersionMax="47" xr10:uidLastSave="{19CC6819-A998-4D42-90D1-481056804A33}"/>
  <bookViews>
    <workbookView xWindow="-108" yWindow="-108" windowWidth="23256" windowHeight="12576" tabRatio="823" firstSheet="3" activeTab="3" xr2:uid="{8C7BC974-7BEF-4BCE-B1A8-5ED9E071DE79}"/>
  </bookViews>
  <sheets>
    <sheet name="RCP8.5(2020-39) Population HDI2" sheetId="11" r:id="rId1"/>
    <sheet name="RCP8.5(2040-59) Population HDI2" sheetId="12" r:id="rId2"/>
    <sheet name="RCP8.5(2020-39) Population DALY" sheetId="20" r:id="rId3"/>
    <sheet name="RCP8.5(2040-59) Population DALY" sheetId="21" r:id="rId4"/>
    <sheet name="RCP8.5(2020-39) Health" sheetId="26" r:id="rId5"/>
    <sheet name="RCP8.5(2040-59) Health" sheetId="25" r:id="rId6"/>
    <sheet name="RCP8.5 (2020-39) Hydropower " sheetId="22" r:id="rId7"/>
    <sheet name="RCP8.5 (2040-59) Hydropower" sheetId="23" r:id="rId8"/>
    <sheet name="RCP8.5(2020-39) Electric grid" sheetId="18" r:id="rId9"/>
    <sheet name="RCP8.5(2040-59) Electric grid" sheetId="1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22" l="1"/>
  <c r="Q13" i="22"/>
  <c r="I60" i="26"/>
  <c r="G60" i="26"/>
  <c r="H60" i="26" s="1"/>
  <c r="E60" i="26"/>
  <c r="F60" i="26" s="1"/>
  <c r="C60" i="26"/>
  <c r="D60" i="26" s="1"/>
  <c r="B60" i="26"/>
  <c r="J60" i="26" s="1"/>
  <c r="L59" i="26"/>
  <c r="K59" i="26"/>
  <c r="J59" i="26"/>
  <c r="H59" i="26"/>
  <c r="F59" i="26"/>
  <c r="D59" i="26"/>
  <c r="K58" i="26"/>
  <c r="L58" i="26" s="1"/>
  <c r="J58" i="26"/>
  <c r="H58" i="26"/>
  <c r="F58" i="26"/>
  <c r="D58" i="26"/>
  <c r="L57" i="26"/>
  <c r="K57" i="26"/>
  <c r="J57" i="26"/>
  <c r="H57" i="26"/>
  <c r="F57" i="26"/>
  <c r="D57" i="26"/>
  <c r="L56" i="26"/>
  <c r="K56" i="26"/>
  <c r="J56" i="26"/>
  <c r="H56" i="26"/>
  <c r="F56" i="26"/>
  <c r="D56" i="26"/>
  <c r="L55" i="26"/>
  <c r="K55" i="26"/>
  <c r="J55" i="26"/>
  <c r="H55" i="26"/>
  <c r="F55" i="26"/>
  <c r="D55" i="26"/>
  <c r="K54" i="26"/>
  <c r="L54" i="26" s="1"/>
  <c r="J54" i="26"/>
  <c r="H54" i="26"/>
  <c r="F54" i="26"/>
  <c r="D54" i="26"/>
  <c r="L53" i="26"/>
  <c r="K53" i="26"/>
  <c r="J53" i="26"/>
  <c r="H53" i="26"/>
  <c r="F53" i="26"/>
  <c r="D53" i="26"/>
  <c r="L52" i="26"/>
  <c r="K52" i="26"/>
  <c r="J52" i="26"/>
  <c r="H52" i="26"/>
  <c r="F52" i="26"/>
  <c r="D52" i="26"/>
  <c r="L51" i="26"/>
  <c r="K51" i="26"/>
  <c r="J51" i="26"/>
  <c r="H51" i="26"/>
  <c r="F51" i="26"/>
  <c r="D51" i="26"/>
  <c r="K50" i="26"/>
  <c r="L50" i="26" s="1"/>
  <c r="J50" i="26"/>
  <c r="H50" i="26"/>
  <c r="F50" i="26"/>
  <c r="D50" i="26"/>
  <c r="L49" i="26"/>
  <c r="K49" i="26"/>
  <c r="J49" i="26"/>
  <c r="H49" i="26"/>
  <c r="F49" i="26"/>
  <c r="D49" i="26"/>
  <c r="L48" i="26"/>
  <c r="K48" i="26"/>
  <c r="J48" i="26"/>
  <c r="H48" i="26"/>
  <c r="F48" i="26"/>
  <c r="D48" i="26"/>
  <c r="K47" i="26"/>
  <c r="L47" i="26" s="1"/>
  <c r="J47" i="26"/>
  <c r="H47" i="26"/>
  <c r="F47" i="26"/>
  <c r="D47" i="26"/>
  <c r="K46" i="26"/>
  <c r="L46" i="26" s="1"/>
  <c r="J46" i="26"/>
  <c r="H46" i="26"/>
  <c r="F46" i="26"/>
  <c r="D46" i="26"/>
  <c r="L45" i="26"/>
  <c r="K45" i="26"/>
  <c r="J45" i="26"/>
  <c r="H45" i="26"/>
  <c r="F45" i="26"/>
  <c r="D45" i="26"/>
  <c r="L44" i="26"/>
  <c r="K44" i="26"/>
  <c r="J44" i="26"/>
  <c r="H44" i="26"/>
  <c r="F44" i="26"/>
  <c r="D44" i="26"/>
  <c r="K43" i="26"/>
  <c r="L43" i="26" s="1"/>
  <c r="J43" i="26"/>
  <c r="H43" i="26"/>
  <c r="F43" i="26"/>
  <c r="D43" i="26"/>
  <c r="K42" i="26"/>
  <c r="L42" i="26" s="1"/>
  <c r="J42" i="26"/>
  <c r="H42" i="26"/>
  <c r="F42" i="26"/>
  <c r="D42" i="26"/>
  <c r="L41" i="26"/>
  <c r="K41" i="26"/>
  <c r="J41" i="26"/>
  <c r="H41" i="26"/>
  <c r="F41" i="26"/>
  <c r="D41" i="26"/>
  <c r="L40" i="26"/>
  <c r="K40" i="26"/>
  <c r="J40" i="26"/>
  <c r="H40" i="26"/>
  <c r="F40" i="26"/>
  <c r="D40" i="26"/>
  <c r="K39" i="26"/>
  <c r="L39" i="26" s="1"/>
  <c r="J39" i="26"/>
  <c r="H39" i="26"/>
  <c r="F39" i="26"/>
  <c r="D39" i="26"/>
  <c r="K37" i="26"/>
  <c r="L37" i="26" s="1"/>
  <c r="J37" i="26"/>
  <c r="H37" i="26"/>
  <c r="F37" i="26"/>
  <c r="D37" i="26"/>
  <c r="L36" i="26"/>
  <c r="K36" i="26"/>
  <c r="J36" i="26"/>
  <c r="H36" i="26"/>
  <c r="F36" i="26"/>
  <c r="D36" i="26"/>
  <c r="L35" i="26"/>
  <c r="K35" i="26"/>
  <c r="J35" i="26"/>
  <c r="H35" i="26"/>
  <c r="F35" i="26"/>
  <c r="D35" i="26"/>
  <c r="K33" i="26"/>
  <c r="L33" i="26" s="1"/>
  <c r="J33" i="26"/>
  <c r="H33" i="26"/>
  <c r="F33" i="26"/>
  <c r="D33" i="26"/>
  <c r="K32" i="26"/>
  <c r="L32" i="26" s="1"/>
  <c r="J32" i="26"/>
  <c r="H32" i="26"/>
  <c r="F32" i="26"/>
  <c r="D32" i="26"/>
  <c r="L31" i="26"/>
  <c r="K31" i="26"/>
  <c r="J31" i="26"/>
  <c r="H31" i="26"/>
  <c r="F31" i="26"/>
  <c r="D31" i="26"/>
  <c r="L30" i="26"/>
  <c r="K30" i="26"/>
  <c r="J30" i="26"/>
  <c r="H30" i="26"/>
  <c r="F30" i="26"/>
  <c r="D30" i="26"/>
  <c r="K29" i="26"/>
  <c r="L29" i="26" s="1"/>
  <c r="J29" i="26"/>
  <c r="H29" i="26"/>
  <c r="F29" i="26"/>
  <c r="D29" i="26"/>
  <c r="K28" i="26"/>
  <c r="L28" i="26" s="1"/>
  <c r="J28" i="26"/>
  <c r="H28" i="26"/>
  <c r="F28" i="26"/>
  <c r="D28" i="26"/>
  <c r="L27" i="26"/>
  <c r="K27" i="26"/>
  <c r="J27" i="26"/>
  <c r="H27" i="26"/>
  <c r="F27" i="26"/>
  <c r="D27" i="26"/>
  <c r="L26" i="26"/>
  <c r="K26" i="26"/>
  <c r="J26" i="26"/>
  <c r="H26" i="26"/>
  <c r="F26" i="26"/>
  <c r="D26" i="26"/>
  <c r="K25" i="26"/>
  <c r="L25" i="26" s="1"/>
  <c r="J25" i="26"/>
  <c r="H25" i="26"/>
  <c r="F25" i="26"/>
  <c r="D25" i="26"/>
  <c r="K24" i="26"/>
  <c r="L24" i="26" s="1"/>
  <c r="J24" i="26"/>
  <c r="H24" i="26"/>
  <c r="F24" i="26"/>
  <c r="D24" i="26"/>
  <c r="L23" i="26"/>
  <c r="K23" i="26"/>
  <c r="J23" i="26"/>
  <c r="H23" i="26"/>
  <c r="F23" i="26"/>
  <c r="D23" i="26"/>
  <c r="L22" i="26"/>
  <c r="K22" i="26"/>
  <c r="J22" i="26"/>
  <c r="H22" i="26"/>
  <c r="F22" i="26"/>
  <c r="D22" i="26"/>
  <c r="K21" i="26"/>
  <c r="L21" i="26" s="1"/>
  <c r="J21" i="26"/>
  <c r="H21" i="26"/>
  <c r="F21" i="26"/>
  <c r="D21" i="26"/>
  <c r="K20" i="26"/>
  <c r="L20" i="26" s="1"/>
  <c r="J20" i="26"/>
  <c r="H20" i="26"/>
  <c r="F20" i="26"/>
  <c r="D20" i="26"/>
  <c r="L19" i="26"/>
  <c r="K19" i="26"/>
  <c r="J19" i="26"/>
  <c r="H19" i="26"/>
  <c r="F19" i="26"/>
  <c r="D19" i="26"/>
  <c r="L18" i="26"/>
  <c r="K18" i="26"/>
  <c r="J18" i="26"/>
  <c r="H18" i="26"/>
  <c r="F18" i="26"/>
  <c r="D18" i="26"/>
  <c r="K17" i="26"/>
  <c r="L17" i="26" s="1"/>
  <c r="J17" i="26"/>
  <c r="H17" i="26"/>
  <c r="F17" i="26"/>
  <c r="D17" i="26"/>
  <c r="K16" i="26"/>
  <c r="L16" i="26" s="1"/>
  <c r="J16" i="26"/>
  <c r="H16" i="26"/>
  <c r="F16" i="26"/>
  <c r="D16" i="26"/>
  <c r="L15" i="26"/>
  <c r="K15" i="26"/>
  <c r="J15" i="26"/>
  <c r="H15" i="26"/>
  <c r="F15" i="26"/>
  <c r="D15" i="26"/>
  <c r="L14" i="26"/>
  <c r="K14" i="26"/>
  <c r="J14" i="26"/>
  <c r="H14" i="26"/>
  <c r="F14" i="26"/>
  <c r="D14" i="26"/>
  <c r="K13" i="26"/>
  <c r="L13" i="26" s="1"/>
  <c r="J13" i="26"/>
  <c r="H13" i="26"/>
  <c r="F13" i="26"/>
  <c r="D13" i="26"/>
  <c r="K12" i="26"/>
  <c r="L12" i="26" s="1"/>
  <c r="J12" i="26"/>
  <c r="H12" i="26"/>
  <c r="F12" i="26"/>
  <c r="D12" i="26"/>
  <c r="L11" i="26"/>
  <c r="K11" i="26"/>
  <c r="J11" i="26"/>
  <c r="H11" i="26"/>
  <c r="F11" i="26"/>
  <c r="D11" i="26"/>
  <c r="L10" i="26"/>
  <c r="K10" i="26"/>
  <c r="J10" i="26"/>
  <c r="H10" i="26"/>
  <c r="F10" i="26"/>
  <c r="D10" i="26"/>
  <c r="K9" i="26"/>
  <c r="L9" i="26" s="1"/>
  <c r="J9" i="26"/>
  <c r="H9" i="26"/>
  <c r="F9" i="26"/>
  <c r="D9" i="26"/>
  <c r="K8" i="26"/>
  <c r="L8" i="26" s="1"/>
  <c r="J8" i="26"/>
  <c r="H8" i="26"/>
  <c r="F8" i="26"/>
  <c r="D8" i="26"/>
  <c r="L7" i="26"/>
  <c r="K7" i="26"/>
  <c r="J7" i="26"/>
  <c r="H7" i="26"/>
  <c r="F7" i="26"/>
  <c r="D7" i="26"/>
  <c r="L6" i="26"/>
  <c r="K6" i="26"/>
  <c r="J6" i="26"/>
  <c r="H6" i="26"/>
  <c r="F6" i="26"/>
  <c r="D6" i="26"/>
  <c r="K4" i="26"/>
  <c r="K60" i="26" s="1"/>
  <c r="L60" i="26" s="1"/>
  <c r="J4" i="26"/>
  <c r="H4" i="26"/>
  <c r="F4" i="26"/>
  <c r="D4" i="26"/>
  <c r="L4" i="26" l="1"/>
  <c r="I60" i="25" l="1"/>
  <c r="G60" i="25"/>
  <c r="H60" i="25" s="1"/>
  <c r="E60" i="25"/>
  <c r="K60" i="25" s="1"/>
  <c r="L60" i="25" s="1"/>
  <c r="C60" i="25"/>
  <c r="D60" i="25" s="1"/>
  <c r="B60" i="25"/>
  <c r="J60" i="25" s="1"/>
  <c r="L59" i="25"/>
  <c r="K59" i="25"/>
  <c r="J59" i="25"/>
  <c r="H59" i="25"/>
  <c r="F59" i="25"/>
  <c r="D59" i="25"/>
  <c r="K58" i="25"/>
  <c r="L58" i="25" s="1"/>
  <c r="J58" i="25"/>
  <c r="H58" i="25"/>
  <c r="F58" i="25"/>
  <c r="D58" i="25"/>
  <c r="L57" i="25"/>
  <c r="K57" i="25"/>
  <c r="J57" i="25"/>
  <c r="H57" i="25"/>
  <c r="F57" i="25"/>
  <c r="D57" i="25"/>
  <c r="L56" i="25"/>
  <c r="K56" i="25"/>
  <c r="J56" i="25"/>
  <c r="H56" i="25"/>
  <c r="F56" i="25"/>
  <c r="D56" i="25"/>
  <c r="L55" i="25"/>
  <c r="K55" i="25"/>
  <c r="J55" i="25"/>
  <c r="H55" i="25"/>
  <c r="F55" i="25"/>
  <c r="D55" i="25"/>
  <c r="K54" i="25"/>
  <c r="L54" i="25" s="1"/>
  <c r="J54" i="25"/>
  <c r="H54" i="25"/>
  <c r="F54" i="25"/>
  <c r="D54" i="25"/>
  <c r="L53" i="25"/>
  <c r="K53" i="25"/>
  <c r="J53" i="25"/>
  <c r="H53" i="25"/>
  <c r="F53" i="25"/>
  <c r="D53" i="25"/>
  <c r="L52" i="25"/>
  <c r="K52" i="25"/>
  <c r="J52" i="25"/>
  <c r="H52" i="25"/>
  <c r="F52" i="25"/>
  <c r="D52" i="25"/>
  <c r="L51" i="25"/>
  <c r="K51" i="25"/>
  <c r="J51" i="25"/>
  <c r="H51" i="25"/>
  <c r="F51" i="25"/>
  <c r="D51" i="25"/>
  <c r="K50" i="25"/>
  <c r="L50" i="25" s="1"/>
  <c r="J50" i="25"/>
  <c r="H50" i="25"/>
  <c r="F50" i="25"/>
  <c r="D50" i="25"/>
  <c r="L49" i="25"/>
  <c r="K49" i="25"/>
  <c r="J49" i="25"/>
  <c r="H49" i="25"/>
  <c r="F49" i="25"/>
  <c r="D49" i="25"/>
  <c r="L48" i="25"/>
  <c r="K48" i="25"/>
  <c r="J48" i="25"/>
  <c r="H48" i="25"/>
  <c r="F48" i="25"/>
  <c r="D48" i="25"/>
  <c r="K47" i="25"/>
  <c r="L47" i="25" s="1"/>
  <c r="J47" i="25"/>
  <c r="H47" i="25"/>
  <c r="F47" i="25"/>
  <c r="D47" i="25"/>
  <c r="K46" i="25"/>
  <c r="L46" i="25" s="1"/>
  <c r="J46" i="25"/>
  <c r="H46" i="25"/>
  <c r="F46" i="25"/>
  <c r="D46" i="25"/>
  <c r="L45" i="25"/>
  <c r="K45" i="25"/>
  <c r="J45" i="25"/>
  <c r="H45" i="25"/>
  <c r="F45" i="25"/>
  <c r="D45" i="25"/>
  <c r="L44" i="25"/>
  <c r="K44" i="25"/>
  <c r="J44" i="25"/>
  <c r="H44" i="25"/>
  <c r="F44" i="25"/>
  <c r="D44" i="25"/>
  <c r="L43" i="25"/>
  <c r="K43" i="25"/>
  <c r="J43" i="25"/>
  <c r="H43" i="25"/>
  <c r="F43" i="25"/>
  <c r="D43" i="25"/>
  <c r="K42" i="25"/>
  <c r="L42" i="25" s="1"/>
  <c r="J42" i="25"/>
  <c r="H42" i="25"/>
  <c r="F42" i="25"/>
  <c r="D42" i="25"/>
  <c r="L41" i="25"/>
  <c r="K41" i="25"/>
  <c r="J41" i="25"/>
  <c r="H41" i="25"/>
  <c r="F41" i="25"/>
  <c r="D41" i="25"/>
  <c r="K40" i="25"/>
  <c r="L40" i="25" s="1"/>
  <c r="J40" i="25"/>
  <c r="H40" i="25"/>
  <c r="F40" i="25"/>
  <c r="D40" i="25"/>
  <c r="L39" i="25"/>
  <c r="K39" i="25"/>
  <c r="J39" i="25"/>
  <c r="H39" i="25"/>
  <c r="F39" i="25"/>
  <c r="D39" i="25"/>
  <c r="K37" i="25"/>
  <c r="L37" i="25" s="1"/>
  <c r="J37" i="25"/>
  <c r="H37" i="25"/>
  <c r="F37" i="25"/>
  <c r="D37" i="25"/>
  <c r="L36" i="25"/>
  <c r="K36" i="25"/>
  <c r="J36" i="25"/>
  <c r="H36" i="25"/>
  <c r="F36" i="25"/>
  <c r="D36" i="25"/>
  <c r="K35" i="25"/>
  <c r="L35" i="25" s="1"/>
  <c r="J35" i="25"/>
  <c r="H35" i="25"/>
  <c r="F35" i="25"/>
  <c r="D35" i="25"/>
  <c r="K33" i="25"/>
  <c r="L33" i="25" s="1"/>
  <c r="J33" i="25"/>
  <c r="H33" i="25"/>
  <c r="F33" i="25"/>
  <c r="D33" i="25"/>
  <c r="K32" i="25"/>
  <c r="L32" i="25" s="1"/>
  <c r="J32" i="25"/>
  <c r="H32" i="25"/>
  <c r="F32" i="25"/>
  <c r="D32" i="25"/>
  <c r="L31" i="25"/>
  <c r="K31" i="25"/>
  <c r="J31" i="25"/>
  <c r="H31" i="25"/>
  <c r="F31" i="25"/>
  <c r="D31" i="25"/>
  <c r="K30" i="25"/>
  <c r="L30" i="25" s="1"/>
  <c r="J30" i="25"/>
  <c r="H30" i="25"/>
  <c r="F30" i="25"/>
  <c r="D30" i="25"/>
  <c r="K29" i="25"/>
  <c r="L29" i="25" s="1"/>
  <c r="J29" i="25"/>
  <c r="H29" i="25"/>
  <c r="F29" i="25"/>
  <c r="D29" i="25"/>
  <c r="K28" i="25"/>
  <c r="L28" i="25" s="1"/>
  <c r="J28" i="25"/>
  <c r="H28" i="25"/>
  <c r="F28" i="25"/>
  <c r="D28" i="25"/>
  <c r="L27" i="25"/>
  <c r="K27" i="25"/>
  <c r="J27" i="25"/>
  <c r="H27" i="25"/>
  <c r="F27" i="25"/>
  <c r="D27" i="25"/>
  <c r="K26" i="25"/>
  <c r="L26" i="25" s="1"/>
  <c r="J26" i="25"/>
  <c r="H26" i="25"/>
  <c r="F26" i="25"/>
  <c r="D26" i="25"/>
  <c r="K25" i="25"/>
  <c r="L25" i="25" s="1"/>
  <c r="J25" i="25"/>
  <c r="H25" i="25"/>
  <c r="F25" i="25"/>
  <c r="D25" i="25"/>
  <c r="K24" i="25"/>
  <c r="L24" i="25" s="1"/>
  <c r="J24" i="25"/>
  <c r="H24" i="25"/>
  <c r="F24" i="25"/>
  <c r="D24" i="25"/>
  <c r="L23" i="25"/>
  <c r="K23" i="25"/>
  <c r="J23" i="25"/>
  <c r="H23" i="25"/>
  <c r="F23" i="25"/>
  <c r="D23" i="25"/>
  <c r="K22" i="25"/>
  <c r="L22" i="25" s="1"/>
  <c r="J22" i="25"/>
  <c r="H22" i="25"/>
  <c r="F22" i="25"/>
  <c r="D22" i="25"/>
  <c r="K21" i="25"/>
  <c r="L21" i="25" s="1"/>
  <c r="J21" i="25"/>
  <c r="H21" i="25"/>
  <c r="F21" i="25"/>
  <c r="D21" i="25"/>
  <c r="K20" i="25"/>
  <c r="L20" i="25" s="1"/>
  <c r="J20" i="25"/>
  <c r="H20" i="25"/>
  <c r="F20" i="25"/>
  <c r="D20" i="25"/>
  <c r="L19" i="25"/>
  <c r="K19" i="25"/>
  <c r="J19" i="25"/>
  <c r="H19" i="25"/>
  <c r="F19" i="25"/>
  <c r="D19" i="25"/>
  <c r="K18" i="25"/>
  <c r="L18" i="25" s="1"/>
  <c r="J18" i="25"/>
  <c r="H18" i="25"/>
  <c r="F18" i="25"/>
  <c r="D18" i="25"/>
  <c r="K17" i="25"/>
  <c r="L17" i="25" s="1"/>
  <c r="J17" i="25"/>
  <c r="H17" i="25"/>
  <c r="F17" i="25"/>
  <c r="D17" i="25"/>
  <c r="K16" i="25"/>
  <c r="L16" i="25" s="1"/>
  <c r="J16" i="25"/>
  <c r="H16" i="25"/>
  <c r="F16" i="25"/>
  <c r="D16" i="25"/>
  <c r="L15" i="25"/>
  <c r="K15" i="25"/>
  <c r="J15" i="25"/>
  <c r="H15" i="25"/>
  <c r="F15" i="25"/>
  <c r="D15" i="25"/>
  <c r="K14" i="25"/>
  <c r="L14" i="25" s="1"/>
  <c r="J14" i="25"/>
  <c r="H14" i="25"/>
  <c r="F14" i="25"/>
  <c r="D14" i="25"/>
  <c r="K13" i="25"/>
  <c r="L13" i="25" s="1"/>
  <c r="J13" i="25"/>
  <c r="H13" i="25"/>
  <c r="F13" i="25"/>
  <c r="D13" i="25"/>
  <c r="K12" i="25"/>
  <c r="L12" i="25" s="1"/>
  <c r="J12" i="25"/>
  <c r="H12" i="25"/>
  <c r="F12" i="25"/>
  <c r="D12" i="25"/>
  <c r="L11" i="25"/>
  <c r="K11" i="25"/>
  <c r="J11" i="25"/>
  <c r="H11" i="25"/>
  <c r="F11" i="25"/>
  <c r="D11" i="25"/>
  <c r="K10" i="25"/>
  <c r="L10" i="25" s="1"/>
  <c r="J10" i="25"/>
  <c r="H10" i="25"/>
  <c r="F10" i="25"/>
  <c r="D10" i="25"/>
  <c r="K9" i="25"/>
  <c r="L9" i="25" s="1"/>
  <c r="J9" i="25"/>
  <c r="H9" i="25"/>
  <c r="F9" i="25"/>
  <c r="D9" i="25"/>
  <c r="K8" i="25"/>
  <c r="L8" i="25" s="1"/>
  <c r="J8" i="25"/>
  <c r="H8" i="25"/>
  <c r="F8" i="25"/>
  <c r="D8" i="25"/>
  <c r="L7" i="25"/>
  <c r="K7" i="25"/>
  <c r="J7" i="25"/>
  <c r="H7" i="25"/>
  <c r="F7" i="25"/>
  <c r="D7" i="25"/>
  <c r="K6" i="25"/>
  <c r="L6" i="25" s="1"/>
  <c r="J6" i="25"/>
  <c r="H6" i="25"/>
  <c r="F6" i="25"/>
  <c r="D6" i="25"/>
  <c r="K4" i="25"/>
  <c r="L4" i="25" s="1"/>
  <c r="J4" i="25"/>
  <c r="H4" i="25"/>
  <c r="F4" i="25"/>
  <c r="D4" i="25"/>
  <c r="F60" i="25" l="1"/>
  <c r="B60" i="21"/>
  <c r="B60" i="20"/>
  <c r="B60" i="12"/>
  <c r="B60" i="11"/>
  <c r="R60" i="23" l="1"/>
  <c r="P60" i="23"/>
  <c r="N60" i="23"/>
  <c r="L60" i="23"/>
  <c r="J60" i="23"/>
  <c r="H60" i="23"/>
  <c r="F60" i="23"/>
  <c r="D60" i="23"/>
  <c r="C60" i="23"/>
  <c r="B60" i="23"/>
  <c r="V59" i="23"/>
  <c r="W59" i="23" s="1"/>
  <c r="T59" i="23"/>
  <c r="U59" i="23" s="1"/>
  <c r="S59" i="23"/>
  <c r="Q59" i="23"/>
  <c r="O59" i="23"/>
  <c r="M59" i="23"/>
  <c r="K59" i="23"/>
  <c r="I59" i="23"/>
  <c r="G59" i="23"/>
  <c r="E59" i="23"/>
  <c r="V58" i="23"/>
  <c r="W58" i="23" s="1"/>
  <c r="T58" i="23"/>
  <c r="U58" i="23" s="1"/>
  <c r="S58" i="23"/>
  <c r="Q58" i="23"/>
  <c r="O58" i="23"/>
  <c r="M58" i="23"/>
  <c r="K58" i="23"/>
  <c r="I58" i="23"/>
  <c r="G58" i="23"/>
  <c r="E58" i="23"/>
  <c r="V55" i="23"/>
  <c r="W55" i="23" s="1"/>
  <c r="T55" i="23"/>
  <c r="U55" i="23" s="1"/>
  <c r="S55" i="23"/>
  <c r="Q55" i="23"/>
  <c r="O55" i="23"/>
  <c r="M55" i="23"/>
  <c r="K55" i="23"/>
  <c r="I55" i="23"/>
  <c r="G55" i="23"/>
  <c r="E55" i="23"/>
  <c r="V54" i="23"/>
  <c r="W54" i="23" s="1"/>
  <c r="T54" i="23"/>
  <c r="U54" i="23" s="1"/>
  <c r="S54" i="23"/>
  <c r="Q54" i="23"/>
  <c r="O54" i="23"/>
  <c r="M54" i="23"/>
  <c r="K54" i="23"/>
  <c r="I54" i="23"/>
  <c r="G54" i="23"/>
  <c r="E54" i="23"/>
  <c r="V52" i="23"/>
  <c r="W52" i="23" s="1"/>
  <c r="T52" i="23"/>
  <c r="U52" i="23" s="1"/>
  <c r="S52" i="23"/>
  <c r="Q52" i="23"/>
  <c r="O52" i="23"/>
  <c r="M52" i="23"/>
  <c r="K52" i="23"/>
  <c r="I52" i="23"/>
  <c r="G52" i="23"/>
  <c r="E52" i="23"/>
  <c r="V51" i="23"/>
  <c r="W51" i="23" s="1"/>
  <c r="T51" i="23"/>
  <c r="U51" i="23" s="1"/>
  <c r="S51" i="23"/>
  <c r="Q51" i="23"/>
  <c r="O51" i="23"/>
  <c r="M51" i="23"/>
  <c r="K51" i="23"/>
  <c r="I51" i="23"/>
  <c r="G51" i="23"/>
  <c r="E51" i="23"/>
  <c r="V50" i="23"/>
  <c r="W50" i="23" s="1"/>
  <c r="U50" i="23"/>
  <c r="T50" i="23"/>
  <c r="S50" i="23"/>
  <c r="Q50" i="23"/>
  <c r="O50" i="23"/>
  <c r="M50" i="23"/>
  <c r="K50" i="23"/>
  <c r="I50" i="23"/>
  <c r="G50" i="23"/>
  <c r="E50" i="23"/>
  <c r="V49" i="23"/>
  <c r="W49" i="23" s="1"/>
  <c r="T49" i="23"/>
  <c r="U49" i="23" s="1"/>
  <c r="S49" i="23"/>
  <c r="Q49" i="23"/>
  <c r="O49" i="23"/>
  <c r="M49" i="23"/>
  <c r="K49" i="23"/>
  <c r="I49" i="23"/>
  <c r="G49" i="23"/>
  <c r="E49" i="23"/>
  <c r="V48" i="23"/>
  <c r="W48" i="23" s="1"/>
  <c r="T48" i="23"/>
  <c r="U48" i="23" s="1"/>
  <c r="S48" i="23"/>
  <c r="Q48" i="23"/>
  <c r="O48" i="23"/>
  <c r="M48" i="23"/>
  <c r="K48" i="23"/>
  <c r="I48" i="23"/>
  <c r="G48" i="23"/>
  <c r="E48" i="23"/>
  <c r="V46" i="23"/>
  <c r="W46" i="23" s="1"/>
  <c r="T46" i="23"/>
  <c r="U46" i="23" s="1"/>
  <c r="S46" i="23"/>
  <c r="Q46" i="23"/>
  <c r="O46" i="23"/>
  <c r="M46" i="23"/>
  <c r="K46" i="23"/>
  <c r="I46" i="23"/>
  <c r="G46" i="23"/>
  <c r="E46" i="23"/>
  <c r="V45" i="23"/>
  <c r="W45" i="23" s="1"/>
  <c r="T45" i="23"/>
  <c r="U45" i="23" s="1"/>
  <c r="S45" i="23"/>
  <c r="Q45" i="23"/>
  <c r="O45" i="23"/>
  <c r="M45" i="23"/>
  <c r="K45" i="23"/>
  <c r="I45" i="23"/>
  <c r="G45" i="23"/>
  <c r="E45" i="23"/>
  <c r="V43" i="23"/>
  <c r="W43" i="23" s="1"/>
  <c r="U43" i="23"/>
  <c r="T43" i="23"/>
  <c r="S43" i="23"/>
  <c r="Q43" i="23"/>
  <c r="O43" i="23"/>
  <c r="M43" i="23"/>
  <c r="K43" i="23"/>
  <c r="I43" i="23"/>
  <c r="G43" i="23"/>
  <c r="E43" i="23"/>
  <c r="V42" i="23"/>
  <c r="W42" i="23" s="1"/>
  <c r="T42" i="23"/>
  <c r="U42" i="23" s="1"/>
  <c r="S42" i="23"/>
  <c r="Q42" i="23"/>
  <c r="O42" i="23"/>
  <c r="M42" i="23"/>
  <c r="K42" i="23"/>
  <c r="I42" i="23"/>
  <c r="G42" i="23"/>
  <c r="E42" i="23"/>
  <c r="W40" i="23"/>
  <c r="V40" i="23"/>
  <c r="T40" i="23"/>
  <c r="U40" i="23" s="1"/>
  <c r="S40" i="23"/>
  <c r="Q40" i="23"/>
  <c r="O40" i="23"/>
  <c r="M40" i="23"/>
  <c r="K40" i="23"/>
  <c r="I40" i="23"/>
  <c r="G40" i="23"/>
  <c r="E40" i="23"/>
  <c r="V37" i="23"/>
  <c r="W37" i="23" s="1"/>
  <c r="T37" i="23"/>
  <c r="U37" i="23" s="1"/>
  <c r="S37" i="23"/>
  <c r="Q37" i="23"/>
  <c r="O37" i="23"/>
  <c r="M37" i="23"/>
  <c r="K37" i="23"/>
  <c r="I37" i="23"/>
  <c r="G37" i="23"/>
  <c r="E37" i="23"/>
  <c r="V36" i="23"/>
  <c r="W36" i="23" s="1"/>
  <c r="T36" i="23"/>
  <c r="U36" i="23" s="1"/>
  <c r="S36" i="23"/>
  <c r="Q36" i="23"/>
  <c r="O36" i="23"/>
  <c r="M36" i="23"/>
  <c r="K36" i="23"/>
  <c r="I36" i="23"/>
  <c r="G36" i="23"/>
  <c r="E36" i="23"/>
  <c r="V35" i="23"/>
  <c r="W35" i="23" s="1"/>
  <c r="T35" i="23"/>
  <c r="U35" i="23" s="1"/>
  <c r="S35" i="23"/>
  <c r="Q35" i="23"/>
  <c r="O35" i="23"/>
  <c r="M35" i="23"/>
  <c r="K35" i="23"/>
  <c r="I35" i="23"/>
  <c r="G35" i="23"/>
  <c r="E35" i="23"/>
  <c r="V33" i="23"/>
  <c r="W33" i="23" s="1"/>
  <c r="U33" i="23"/>
  <c r="T33" i="23"/>
  <c r="S33" i="23"/>
  <c r="Q33" i="23"/>
  <c r="O33" i="23"/>
  <c r="M33" i="23"/>
  <c r="K33" i="23"/>
  <c r="I33" i="23"/>
  <c r="G33" i="23"/>
  <c r="E33" i="23"/>
  <c r="V32" i="23"/>
  <c r="W32" i="23" s="1"/>
  <c r="T32" i="23"/>
  <c r="U32" i="23" s="1"/>
  <c r="S32" i="23"/>
  <c r="Q32" i="23"/>
  <c r="O32" i="23"/>
  <c r="M32" i="23"/>
  <c r="K32" i="23"/>
  <c r="I32" i="23"/>
  <c r="G32" i="23"/>
  <c r="E32" i="23"/>
  <c r="V31" i="23"/>
  <c r="W31" i="23" s="1"/>
  <c r="T31" i="23"/>
  <c r="U31" i="23" s="1"/>
  <c r="S31" i="23"/>
  <c r="Q31" i="23"/>
  <c r="O31" i="23"/>
  <c r="M31" i="23"/>
  <c r="K31" i="23"/>
  <c r="I31" i="23"/>
  <c r="G31" i="23"/>
  <c r="E31" i="23"/>
  <c r="V28" i="23"/>
  <c r="W28" i="23" s="1"/>
  <c r="T28" i="23"/>
  <c r="U28" i="23" s="1"/>
  <c r="S28" i="23"/>
  <c r="Q28" i="23"/>
  <c r="O28" i="23"/>
  <c r="M28" i="23"/>
  <c r="K28" i="23"/>
  <c r="I28" i="23"/>
  <c r="G28" i="23"/>
  <c r="E28" i="23"/>
  <c r="V27" i="23"/>
  <c r="W27" i="23" s="1"/>
  <c r="T27" i="23"/>
  <c r="U27" i="23" s="1"/>
  <c r="S27" i="23"/>
  <c r="Q27" i="23"/>
  <c r="O27" i="23"/>
  <c r="M27" i="23"/>
  <c r="K27" i="23"/>
  <c r="I27" i="23"/>
  <c r="G27" i="23"/>
  <c r="E27" i="23"/>
  <c r="V26" i="23"/>
  <c r="W26" i="23" s="1"/>
  <c r="T26" i="23"/>
  <c r="U26" i="23" s="1"/>
  <c r="S26" i="23"/>
  <c r="Q26" i="23"/>
  <c r="O26" i="23"/>
  <c r="M26" i="23"/>
  <c r="K26" i="23"/>
  <c r="I26" i="23"/>
  <c r="G26" i="23"/>
  <c r="E26" i="23"/>
  <c r="V24" i="23"/>
  <c r="W24" i="23" s="1"/>
  <c r="T24" i="23"/>
  <c r="U24" i="23" s="1"/>
  <c r="S24" i="23"/>
  <c r="Q24" i="23"/>
  <c r="O24" i="23"/>
  <c r="M24" i="23"/>
  <c r="K24" i="23"/>
  <c r="I24" i="23"/>
  <c r="G24" i="23"/>
  <c r="E24" i="23"/>
  <c r="V23" i="23"/>
  <c r="W23" i="23" s="1"/>
  <c r="T23" i="23"/>
  <c r="U23" i="23" s="1"/>
  <c r="S23" i="23"/>
  <c r="Q23" i="23"/>
  <c r="O23" i="23"/>
  <c r="M23" i="23"/>
  <c r="K23" i="23"/>
  <c r="I23" i="23"/>
  <c r="G23" i="23"/>
  <c r="E23" i="23"/>
  <c r="V22" i="23"/>
  <c r="W22" i="23" s="1"/>
  <c r="T22" i="23"/>
  <c r="U22" i="23" s="1"/>
  <c r="S22" i="23"/>
  <c r="Q22" i="23"/>
  <c r="O22" i="23"/>
  <c r="M22" i="23"/>
  <c r="K22" i="23"/>
  <c r="I22" i="23"/>
  <c r="G22" i="23"/>
  <c r="E22" i="23"/>
  <c r="V21" i="23"/>
  <c r="W21" i="23" s="1"/>
  <c r="T21" i="23"/>
  <c r="U21" i="23" s="1"/>
  <c r="S21" i="23"/>
  <c r="Q21" i="23"/>
  <c r="O21" i="23"/>
  <c r="M21" i="23"/>
  <c r="K21" i="23"/>
  <c r="I21" i="23"/>
  <c r="G21" i="23"/>
  <c r="E21" i="23"/>
  <c r="V20" i="23"/>
  <c r="W20" i="23" s="1"/>
  <c r="T20" i="23"/>
  <c r="U20" i="23" s="1"/>
  <c r="S20" i="23"/>
  <c r="Q20" i="23"/>
  <c r="O20" i="23"/>
  <c r="M20" i="23"/>
  <c r="K20" i="23"/>
  <c r="I20" i="23"/>
  <c r="G20" i="23"/>
  <c r="E20" i="23"/>
  <c r="V17" i="23"/>
  <c r="W17" i="23" s="1"/>
  <c r="T17" i="23"/>
  <c r="U17" i="23" s="1"/>
  <c r="S17" i="23"/>
  <c r="Q17" i="23"/>
  <c r="O17" i="23"/>
  <c r="M17" i="23"/>
  <c r="K17" i="23"/>
  <c r="I17" i="23"/>
  <c r="G17" i="23"/>
  <c r="E17" i="23"/>
  <c r="V16" i="23"/>
  <c r="W16" i="23" s="1"/>
  <c r="T16" i="23"/>
  <c r="U16" i="23" s="1"/>
  <c r="S16" i="23"/>
  <c r="Q16" i="23"/>
  <c r="O16" i="23"/>
  <c r="M16" i="23"/>
  <c r="K16" i="23"/>
  <c r="I16" i="23"/>
  <c r="G16" i="23"/>
  <c r="E16" i="23"/>
  <c r="V15" i="23"/>
  <c r="W15" i="23" s="1"/>
  <c r="T15" i="23"/>
  <c r="U15" i="23" s="1"/>
  <c r="S15" i="23"/>
  <c r="Q15" i="23"/>
  <c r="O15" i="23"/>
  <c r="M15" i="23"/>
  <c r="K15" i="23"/>
  <c r="I15" i="23"/>
  <c r="G15" i="23"/>
  <c r="E15" i="23"/>
  <c r="V13" i="23"/>
  <c r="W13" i="23" s="1"/>
  <c r="T13" i="23"/>
  <c r="U13" i="23" s="1"/>
  <c r="S13" i="23"/>
  <c r="Q13" i="23"/>
  <c r="O13" i="23"/>
  <c r="M13" i="23"/>
  <c r="K13" i="23"/>
  <c r="I13" i="23"/>
  <c r="G13" i="23"/>
  <c r="E13" i="23"/>
  <c r="V12" i="23"/>
  <c r="W12" i="23" s="1"/>
  <c r="T12" i="23"/>
  <c r="U12" i="23" s="1"/>
  <c r="S12" i="23"/>
  <c r="Q12" i="23"/>
  <c r="O12" i="23"/>
  <c r="M12" i="23"/>
  <c r="K12" i="23"/>
  <c r="I12" i="23"/>
  <c r="G12" i="23"/>
  <c r="E12" i="23"/>
  <c r="V10" i="23"/>
  <c r="W10" i="23" s="1"/>
  <c r="T10" i="23"/>
  <c r="U10" i="23" s="1"/>
  <c r="S10" i="23"/>
  <c r="Q10" i="23"/>
  <c r="O10" i="23"/>
  <c r="M10" i="23"/>
  <c r="K10" i="23"/>
  <c r="I10" i="23"/>
  <c r="G10" i="23"/>
  <c r="E10" i="23"/>
  <c r="V9" i="23"/>
  <c r="W9" i="23" s="1"/>
  <c r="T9" i="23"/>
  <c r="U9" i="23" s="1"/>
  <c r="S9" i="23"/>
  <c r="Q9" i="23"/>
  <c r="O9" i="23"/>
  <c r="M9" i="23"/>
  <c r="K9" i="23"/>
  <c r="I9" i="23"/>
  <c r="G9" i="23"/>
  <c r="E9" i="23"/>
  <c r="V7" i="23"/>
  <c r="W7" i="23" s="1"/>
  <c r="T7" i="23"/>
  <c r="U7" i="23" s="1"/>
  <c r="S7" i="23"/>
  <c r="Q7" i="23"/>
  <c r="O7" i="23"/>
  <c r="M7" i="23"/>
  <c r="K7" i="23"/>
  <c r="I7" i="23"/>
  <c r="G7" i="23"/>
  <c r="E7" i="23"/>
  <c r="V6" i="23"/>
  <c r="W6" i="23" s="1"/>
  <c r="T6" i="23"/>
  <c r="U6" i="23" s="1"/>
  <c r="S6" i="23"/>
  <c r="Q6" i="23"/>
  <c r="O6" i="23"/>
  <c r="M6" i="23"/>
  <c r="K6" i="23"/>
  <c r="I6" i="23"/>
  <c r="G6" i="23"/>
  <c r="E6" i="23"/>
  <c r="V4" i="23"/>
  <c r="W4" i="23" s="1"/>
  <c r="T4" i="23"/>
  <c r="U4" i="23" s="1"/>
  <c r="S4" i="23"/>
  <c r="Q4" i="23"/>
  <c r="O4" i="23"/>
  <c r="M4" i="23"/>
  <c r="K4" i="23"/>
  <c r="I4" i="23"/>
  <c r="G4" i="23"/>
  <c r="E4" i="23"/>
  <c r="R60" i="22"/>
  <c r="P60" i="22"/>
  <c r="N60" i="22"/>
  <c r="L60" i="22"/>
  <c r="J60" i="22"/>
  <c r="H60" i="22"/>
  <c r="F60" i="22"/>
  <c r="D60" i="22"/>
  <c r="C60" i="22"/>
  <c r="B60" i="22"/>
  <c r="V59" i="22"/>
  <c r="W59" i="22" s="1"/>
  <c r="T59" i="22"/>
  <c r="U59" i="22" s="1"/>
  <c r="S59" i="22"/>
  <c r="Q59" i="22"/>
  <c r="O59" i="22"/>
  <c r="M59" i="22"/>
  <c r="K59" i="22"/>
  <c r="I59" i="22"/>
  <c r="G59" i="22"/>
  <c r="E59" i="22"/>
  <c r="V58" i="22"/>
  <c r="W58" i="22" s="1"/>
  <c r="T58" i="22"/>
  <c r="U58" i="22" s="1"/>
  <c r="S58" i="22"/>
  <c r="Q58" i="22"/>
  <c r="O58" i="22"/>
  <c r="M58" i="22"/>
  <c r="K58" i="22"/>
  <c r="I58" i="22"/>
  <c r="G58" i="22"/>
  <c r="E58" i="22"/>
  <c r="V55" i="22"/>
  <c r="W55" i="22" s="1"/>
  <c r="T55" i="22"/>
  <c r="U55" i="22" s="1"/>
  <c r="S55" i="22"/>
  <c r="Q55" i="22"/>
  <c r="O55" i="22"/>
  <c r="M55" i="22"/>
  <c r="K55" i="22"/>
  <c r="I55" i="22"/>
  <c r="G55" i="22"/>
  <c r="E55" i="22"/>
  <c r="V54" i="22"/>
  <c r="W54" i="22" s="1"/>
  <c r="T54" i="22"/>
  <c r="U54" i="22" s="1"/>
  <c r="S54" i="22"/>
  <c r="Q54" i="22"/>
  <c r="O54" i="22"/>
  <c r="M54" i="22"/>
  <c r="K54" i="22"/>
  <c r="I54" i="22"/>
  <c r="G54" i="22"/>
  <c r="E54" i="22"/>
  <c r="V52" i="22"/>
  <c r="W52" i="22" s="1"/>
  <c r="T52" i="22"/>
  <c r="U52" i="22" s="1"/>
  <c r="S52" i="22"/>
  <c r="Q52" i="22"/>
  <c r="O52" i="22"/>
  <c r="M52" i="22"/>
  <c r="K52" i="22"/>
  <c r="I52" i="22"/>
  <c r="G52" i="22"/>
  <c r="E52" i="22"/>
  <c r="V51" i="22"/>
  <c r="W51" i="22" s="1"/>
  <c r="T51" i="22"/>
  <c r="U51" i="22" s="1"/>
  <c r="S51" i="22"/>
  <c r="Q51" i="22"/>
  <c r="O51" i="22"/>
  <c r="M51" i="22"/>
  <c r="K51" i="22"/>
  <c r="I51" i="22"/>
  <c r="G51" i="22"/>
  <c r="E51" i="22"/>
  <c r="V50" i="22"/>
  <c r="W50" i="22" s="1"/>
  <c r="T50" i="22"/>
  <c r="U50" i="22" s="1"/>
  <c r="S50" i="22"/>
  <c r="Q50" i="22"/>
  <c r="O50" i="22"/>
  <c r="M50" i="22"/>
  <c r="K50" i="22"/>
  <c r="I50" i="22"/>
  <c r="G50" i="22"/>
  <c r="E50" i="22"/>
  <c r="V49" i="22"/>
  <c r="W49" i="22" s="1"/>
  <c r="T49" i="22"/>
  <c r="U49" i="22" s="1"/>
  <c r="S49" i="22"/>
  <c r="Q49" i="22"/>
  <c r="O49" i="22"/>
  <c r="M49" i="22"/>
  <c r="K49" i="22"/>
  <c r="I49" i="22"/>
  <c r="G49" i="22"/>
  <c r="E49" i="22"/>
  <c r="V48" i="22"/>
  <c r="W48" i="22" s="1"/>
  <c r="T48" i="22"/>
  <c r="U48" i="22" s="1"/>
  <c r="S48" i="22"/>
  <c r="Q48" i="22"/>
  <c r="O48" i="22"/>
  <c r="M48" i="22"/>
  <c r="K48" i="22"/>
  <c r="I48" i="22"/>
  <c r="G48" i="22"/>
  <c r="E48" i="22"/>
  <c r="V46" i="22"/>
  <c r="W46" i="22" s="1"/>
  <c r="T46" i="22"/>
  <c r="U46" i="22" s="1"/>
  <c r="S46" i="22"/>
  <c r="Q46" i="22"/>
  <c r="O46" i="22"/>
  <c r="M46" i="22"/>
  <c r="K46" i="22"/>
  <c r="I46" i="22"/>
  <c r="G46" i="22"/>
  <c r="E46" i="22"/>
  <c r="V45" i="22"/>
  <c r="W45" i="22" s="1"/>
  <c r="T45" i="22"/>
  <c r="U45" i="22" s="1"/>
  <c r="S45" i="22"/>
  <c r="Q45" i="22"/>
  <c r="O45" i="22"/>
  <c r="M45" i="22"/>
  <c r="K45" i="22"/>
  <c r="I45" i="22"/>
  <c r="G45" i="22"/>
  <c r="E45" i="22"/>
  <c r="V43" i="22"/>
  <c r="W43" i="22" s="1"/>
  <c r="T43" i="22"/>
  <c r="U43" i="22" s="1"/>
  <c r="S43" i="22"/>
  <c r="Q43" i="22"/>
  <c r="O43" i="22"/>
  <c r="M43" i="22"/>
  <c r="K43" i="22"/>
  <c r="I43" i="22"/>
  <c r="G43" i="22"/>
  <c r="E43" i="22"/>
  <c r="V42" i="22"/>
  <c r="W42" i="22" s="1"/>
  <c r="T42" i="22"/>
  <c r="U42" i="22" s="1"/>
  <c r="S42" i="22"/>
  <c r="Q42" i="22"/>
  <c r="O42" i="22"/>
  <c r="M42" i="22"/>
  <c r="K42" i="22"/>
  <c r="I42" i="22"/>
  <c r="G42" i="22"/>
  <c r="E42" i="22"/>
  <c r="V40" i="22"/>
  <c r="W40" i="22" s="1"/>
  <c r="T40" i="22"/>
  <c r="U40" i="22" s="1"/>
  <c r="S40" i="22"/>
  <c r="Q40" i="22"/>
  <c r="O40" i="22"/>
  <c r="M40" i="22"/>
  <c r="K40" i="22"/>
  <c r="I40" i="22"/>
  <c r="G40" i="22"/>
  <c r="E40" i="22"/>
  <c r="V37" i="22"/>
  <c r="W37" i="22" s="1"/>
  <c r="T37" i="22"/>
  <c r="U37" i="22" s="1"/>
  <c r="S37" i="22"/>
  <c r="Q37" i="22"/>
  <c r="O37" i="22"/>
  <c r="M37" i="22"/>
  <c r="K37" i="22"/>
  <c r="I37" i="22"/>
  <c r="G37" i="22"/>
  <c r="E37" i="22"/>
  <c r="V36" i="22"/>
  <c r="W36" i="22" s="1"/>
  <c r="T36" i="22"/>
  <c r="U36" i="22" s="1"/>
  <c r="S36" i="22"/>
  <c r="Q36" i="22"/>
  <c r="O36" i="22"/>
  <c r="M36" i="22"/>
  <c r="K36" i="22"/>
  <c r="I36" i="22"/>
  <c r="G36" i="22"/>
  <c r="E36" i="22"/>
  <c r="V35" i="22"/>
  <c r="W35" i="22" s="1"/>
  <c r="T35" i="22"/>
  <c r="U35" i="22" s="1"/>
  <c r="S35" i="22"/>
  <c r="Q35" i="22"/>
  <c r="O35" i="22"/>
  <c r="M35" i="22"/>
  <c r="K35" i="22"/>
  <c r="I35" i="22"/>
  <c r="G35" i="22"/>
  <c r="E35" i="22"/>
  <c r="V33" i="22"/>
  <c r="W33" i="22" s="1"/>
  <c r="T33" i="22"/>
  <c r="U33" i="22" s="1"/>
  <c r="S33" i="22"/>
  <c r="Q33" i="22"/>
  <c r="O33" i="22"/>
  <c r="M33" i="22"/>
  <c r="K33" i="22"/>
  <c r="I33" i="22"/>
  <c r="G33" i="22"/>
  <c r="E33" i="22"/>
  <c r="V32" i="22"/>
  <c r="W32" i="22" s="1"/>
  <c r="T32" i="22"/>
  <c r="U32" i="22" s="1"/>
  <c r="S32" i="22"/>
  <c r="Q32" i="22"/>
  <c r="O32" i="22"/>
  <c r="M32" i="22"/>
  <c r="K32" i="22"/>
  <c r="I32" i="22"/>
  <c r="G32" i="22"/>
  <c r="E32" i="22"/>
  <c r="V31" i="22"/>
  <c r="W31" i="22" s="1"/>
  <c r="T31" i="22"/>
  <c r="U31" i="22" s="1"/>
  <c r="S31" i="22"/>
  <c r="Q31" i="22"/>
  <c r="O31" i="22"/>
  <c r="M31" i="22"/>
  <c r="K31" i="22"/>
  <c r="I31" i="22"/>
  <c r="G31" i="22"/>
  <c r="E31" i="22"/>
  <c r="V28" i="22"/>
  <c r="W28" i="22" s="1"/>
  <c r="T28" i="22"/>
  <c r="U28" i="22" s="1"/>
  <c r="S28" i="22"/>
  <c r="Q28" i="22"/>
  <c r="O28" i="22"/>
  <c r="M28" i="22"/>
  <c r="K28" i="22"/>
  <c r="I28" i="22"/>
  <c r="G28" i="22"/>
  <c r="E28" i="22"/>
  <c r="V27" i="22"/>
  <c r="W27" i="22" s="1"/>
  <c r="T27" i="22"/>
  <c r="U27" i="22" s="1"/>
  <c r="S27" i="22"/>
  <c r="Q27" i="22"/>
  <c r="O27" i="22"/>
  <c r="M27" i="22"/>
  <c r="K27" i="22"/>
  <c r="I27" i="22"/>
  <c r="G27" i="22"/>
  <c r="E27" i="22"/>
  <c r="V26" i="22"/>
  <c r="W26" i="22" s="1"/>
  <c r="T26" i="22"/>
  <c r="U26" i="22" s="1"/>
  <c r="S26" i="22"/>
  <c r="Q26" i="22"/>
  <c r="O26" i="22"/>
  <c r="M26" i="22"/>
  <c r="K26" i="22"/>
  <c r="I26" i="22"/>
  <c r="G26" i="22"/>
  <c r="E26" i="22"/>
  <c r="V24" i="22"/>
  <c r="W24" i="22" s="1"/>
  <c r="T24" i="22"/>
  <c r="U24" i="22" s="1"/>
  <c r="S24" i="22"/>
  <c r="Q24" i="22"/>
  <c r="O24" i="22"/>
  <c r="M24" i="22"/>
  <c r="K24" i="22"/>
  <c r="I24" i="22"/>
  <c r="G24" i="22"/>
  <c r="E24" i="22"/>
  <c r="V23" i="22"/>
  <c r="W23" i="22" s="1"/>
  <c r="T23" i="22"/>
  <c r="U23" i="22" s="1"/>
  <c r="S23" i="22"/>
  <c r="Q23" i="22"/>
  <c r="O23" i="22"/>
  <c r="M23" i="22"/>
  <c r="K23" i="22"/>
  <c r="I23" i="22"/>
  <c r="G23" i="22"/>
  <c r="E23" i="22"/>
  <c r="V22" i="22"/>
  <c r="W22" i="22" s="1"/>
  <c r="T22" i="22"/>
  <c r="U22" i="22" s="1"/>
  <c r="S22" i="22"/>
  <c r="Q22" i="22"/>
  <c r="O22" i="22"/>
  <c r="M22" i="22"/>
  <c r="K22" i="22"/>
  <c r="I22" i="22"/>
  <c r="G22" i="22"/>
  <c r="E22" i="22"/>
  <c r="V21" i="22"/>
  <c r="W21" i="22" s="1"/>
  <c r="T21" i="22"/>
  <c r="U21" i="22" s="1"/>
  <c r="S21" i="22"/>
  <c r="Q21" i="22"/>
  <c r="O21" i="22"/>
  <c r="M21" i="22"/>
  <c r="K21" i="22"/>
  <c r="I21" i="22"/>
  <c r="G21" i="22"/>
  <c r="E21" i="22"/>
  <c r="V20" i="22"/>
  <c r="W20" i="22" s="1"/>
  <c r="T20" i="22"/>
  <c r="U20" i="22" s="1"/>
  <c r="S20" i="22"/>
  <c r="Q20" i="22"/>
  <c r="O20" i="22"/>
  <c r="M20" i="22"/>
  <c r="K20" i="22"/>
  <c r="I20" i="22"/>
  <c r="G20" i="22"/>
  <c r="E20" i="22"/>
  <c r="V17" i="22"/>
  <c r="W17" i="22" s="1"/>
  <c r="T17" i="22"/>
  <c r="U17" i="22" s="1"/>
  <c r="S17" i="22"/>
  <c r="Q17" i="22"/>
  <c r="O17" i="22"/>
  <c r="M17" i="22"/>
  <c r="K17" i="22"/>
  <c r="I17" i="22"/>
  <c r="G17" i="22"/>
  <c r="E17" i="22"/>
  <c r="V16" i="22"/>
  <c r="W16" i="22" s="1"/>
  <c r="T16" i="22"/>
  <c r="U16" i="22" s="1"/>
  <c r="S16" i="22"/>
  <c r="Q16" i="22"/>
  <c r="O16" i="22"/>
  <c r="M16" i="22"/>
  <c r="K16" i="22"/>
  <c r="I16" i="22"/>
  <c r="G16" i="22"/>
  <c r="E16" i="22"/>
  <c r="V15" i="22"/>
  <c r="W15" i="22" s="1"/>
  <c r="T15" i="22"/>
  <c r="U15" i="22" s="1"/>
  <c r="S15" i="22"/>
  <c r="Q15" i="22"/>
  <c r="O15" i="22"/>
  <c r="M15" i="22"/>
  <c r="K15" i="22"/>
  <c r="I15" i="22"/>
  <c r="G15" i="22"/>
  <c r="E15" i="22"/>
  <c r="V13" i="22"/>
  <c r="W13" i="22" s="1"/>
  <c r="U13" i="22"/>
  <c r="S13" i="22"/>
  <c r="O13" i="22"/>
  <c r="M13" i="22"/>
  <c r="K13" i="22"/>
  <c r="I13" i="22"/>
  <c r="G13" i="22"/>
  <c r="E13" i="22"/>
  <c r="W12" i="22"/>
  <c r="V12" i="22"/>
  <c r="T12" i="22"/>
  <c r="U12" i="22" s="1"/>
  <c r="S12" i="22"/>
  <c r="Q12" i="22"/>
  <c r="O12" i="22"/>
  <c r="M12" i="22"/>
  <c r="K12" i="22"/>
  <c r="I12" i="22"/>
  <c r="G12" i="22"/>
  <c r="E12" i="22"/>
  <c r="V10" i="22"/>
  <c r="W10" i="22" s="1"/>
  <c r="T10" i="22"/>
  <c r="U10" i="22" s="1"/>
  <c r="S10" i="22"/>
  <c r="Q10" i="22"/>
  <c r="O10" i="22"/>
  <c r="M10" i="22"/>
  <c r="K10" i="22"/>
  <c r="I10" i="22"/>
  <c r="G10" i="22"/>
  <c r="E10" i="22"/>
  <c r="V9" i="22"/>
  <c r="W9" i="22" s="1"/>
  <c r="T9" i="22"/>
  <c r="U9" i="22" s="1"/>
  <c r="S9" i="22"/>
  <c r="Q9" i="22"/>
  <c r="O9" i="22"/>
  <c r="M9" i="22"/>
  <c r="K9" i="22"/>
  <c r="I9" i="22"/>
  <c r="G9" i="22"/>
  <c r="E9" i="22"/>
  <c r="W7" i="22"/>
  <c r="V7" i="22"/>
  <c r="T7" i="22"/>
  <c r="U7" i="22" s="1"/>
  <c r="S7" i="22"/>
  <c r="Q7" i="22"/>
  <c r="O7" i="22"/>
  <c r="M7" i="22"/>
  <c r="K7" i="22"/>
  <c r="I7" i="22"/>
  <c r="G7" i="22"/>
  <c r="E7" i="22"/>
  <c r="V6" i="22"/>
  <c r="W6" i="22" s="1"/>
  <c r="T6" i="22"/>
  <c r="U6" i="22" s="1"/>
  <c r="S6" i="22"/>
  <c r="Q6" i="22"/>
  <c r="O6" i="22"/>
  <c r="M6" i="22"/>
  <c r="K6" i="22"/>
  <c r="I6" i="22"/>
  <c r="G6" i="22"/>
  <c r="E6" i="22"/>
  <c r="V4" i="22"/>
  <c r="W4" i="22" s="1"/>
  <c r="T4" i="22"/>
  <c r="U4" i="22" s="1"/>
  <c r="S4" i="22"/>
  <c r="Q4" i="22"/>
  <c r="O4" i="22"/>
  <c r="M4" i="22"/>
  <c r="K4" i="22"/>
  <c r="I4" i="22"/>
  <c r="G4" i="22"/>
  <c r="E4" i="22"/>
  <c r="S60" i="22" l="1"/>
  <c r="E60" i="22"/>
  <c r="G60" i="22"/>
  <c r="I60" i="22"/>
  <c r="V60" i="22"/>
  <c r="W60" i="22" s="1"/>
  <c r="M60" i="22"/>
  <c r="O60" i="22"/>
  <c r="Q60" i="22"/>
  <c r="G60" i="23"/>
  <c r="T60" i="23"/>
  <c r="U60" i="23" s="1"/>
  <c r="K60" i="23"/>
  <c r="M60" i="23"/>
  <c r="Q60" i="23"/>
  <c r="S60" i="23"/>
  <c r="I60" i="23"/>
  <c r="O60" i="23"/>
  <c r="E60" i="23"/>
  <c r="K60" i="22"/>
  <c r="T60" i="22"/>
  <c r="U60" i="22" s="1"/>
  <c r="V60" i="23"/>
  <c r="W60" i="23" s="1"/>
  <c r="G60" i="21"/>
  <c r="E60" i="21"/>
  <c r="C60" i="21"/>
  <c r="I59" i="21"/>
  <c r="J59" i="21" s="1"/>
  <c r="H59" i="21"/>
  <c r="F59" i="21"/>
  <c r="D59" i="21"/>
  <c r="I58" i="21"/>
  <c r="J58" i="21" s="1"/>
  <c r="H58" i="21"/>
  <c r="F58" i="21"/>
  <c r="D58" i="21"/>
  <c r="I57" i="21"/>
  <c r="J57" i="21" s="1"/>
  <c r="H57" i="21"/>
  <c r="F57" i="21"/>
  <c r="D57" i="21"/>
  <c r="I56" i="21"/>
  <c r="J56" i="21" s="1"/>
  <c r="H56" i="21"/>
  <c r="F56" i="21"/>
  <c r="D56" i="21"/>
  <c r="I55" i="21"/>
  <c r="J55" i="21" s="1"/>
  <c r="H55" i="21"/>
  <c r="F55" i="21"/>
  <c r="D55" i="21"/>
  <c r="I54" i="21"/>
  <c r="J54" i="21" s="1"/>
  <c r="H54" i="21"/>
  <c r="F54" i="21"/>
  <c r="D54" i="21"/>
  <c r="I53" i="21"/>
  <c r="J53" i="21" s="1"/>
  <c r="H53" i="21"/>
  <c r="F53" i="21"/>
  <c r="D53" i="21"/>
  <c r="I52" i="21"/>
  <c r="J52" i="21" s="1"/>
  <c r="H52" i="21"/>
  <c r="F52" i="21"/>
  <c r="D52" i="21"/>
  <c r="I51" i="21"/>
  <c r="J51" i="21" s="1"/>
  <c r="H51" i="21"/>
  <c r="F51" i="21"/>
  <c r="D51" i="21"/>
  <c r="I50" i="21"/>
  <c r="J50" i="21" s="1"/>
  <c r="H50" i="21"/>
  <c r="F50" i="21"/>
  <c r="D50" i="21"/>
  <c r="I49" i="21"/>
  <c r="J49" i="21" s="1"/>
  <c r="H49" i="21"/>
  <c r="F49" i="21"/>
  <c r="D49" i="21"/>
  <c r="I48" i="21"/>
  <c r="J48" i="21" s="1"/>
  <c r="H48" i="21"/>
  <c r="F48" i="21"/>
  <c r="D48" i="21"/>
  <c r="I46" i="21"/>
  <c r="J46" i="21" s="1"/>
  <c r="H46" i="21"/>
  <c r="F46" i="21"/>
  <c r="D46" i="21"/>
  <c r="J45" i="21"/>
  <c r="I45" i="21"/>
  <c r="H45" i="21"/>
  <c r="F45" i="21"/>
  <c r="D45" i="21"/>
  <c r="I44" i="21"/>
  <c r="J44" i="21" s="1"/>
  <c r="H44" i="21"/>
  <c r="F44" i="21"/>
  <c r="D44" i="21"/>
  <c r="I43" i="21"/>
  <c r="J43" i="21" s="1"/>
  <c r="H43" i="21"/>
  <c r="F43" i="21"/>
  <c r="D43" i="21"/>
  <c r="I42" i="21"/>
  <c r="J42" i="21" s="1"/>
  <c r="H42" i="21"/>
  <c r="F42" i="21"/>
  <c r="D42" i="21"/>
  <c r="I41" i="21"/>
  <c r="J41" i="21" s="1"/>
  <c r="H41" i="21"/>
  <c r="F41" i="21"/>
  <c r="D41" i="21"/>
  <c r="I40" i="21"/>
  <c r="J40" i="21" s="1"/>
  <c r="H40" i="21"/>
  <c r="F40" i="21"/>
  <c r="D40" i="21"/>
  <c r="I39" i="21"/>
  <c r="J39" i="21" s="1"/>
  <c r="H39" i="21"/>
  <c r="F39" i="21"/>
  <c r="D39" i="21"/>
  <c r="I38" i="21"/>
  <c r="J38" i="21" s="1"/>
  <c r="H38" i="21"/>
  <c r="F38" i="21"/>
  <c r="D38" i="21"/>
  <c r="I37" i="21"/>
  <c r="J37" i="21" s="1"/>
  <c r="H37" i="21"/>
  <c r="F37" i="21"/>
  <c r="D37" i="21"/>
  <c r="I36" i="21"/>
  <c r="J36" i="21" s="1"/>
  <c r="H36" i="21"/>
  <c r="F36" i="21"/>
  <c r="D36" i="21"/>
  <c r="I35" i="21"/>
  <c r="J35" i="21" s="1"/>
  <c r="H35" i="21"/>
  <c r="F35" i="21"/>
  <c r="D35" i="21"/>
  <c r="I34" i="21"/>
  <c r="J34" i="21" s="1"/>
  <c r="H34" i="21"/>
  <c r="F34" i="21"/>
  <c r="D34" i="21"/>
  <c r="I33" i="21"/>
  <c r="J33" i="21" s="1"/>
  <c r="H33" i="21"/>
  <c r="F33" i="21"/>
  <c r="D33" i="21"/>
  <c r="I32" i="21"/>
  <c r="J32" i="21" s="1"/>
  <c r="H32" i="21"/>
  <c r="F32" i="21"/>
  <c r="D32" i="21"/>
  <c r="I31" i="21"/>
  <c r="J31" i="21" s="1"/>
  <c r="H31" i="21"/>
  <c r="F31" i="21"/>
  <c r="D31" i="21"/>
  <c r="I28" i="21"/>
  <c r="J28" i="21" s="1"/>
  <c r="H28" i="21"/>
  <c r="F28" i="21"/>
  <c r="D28" i="21"/>
  <c r="I27" i="21"/>
  <c r="J27" i="21" s="1"/>
  <c r="H27" i="21"/>
  <c r="F27" i="21"/>
  <c r="D27" i="21"/>
  <c r="I26" i="21"/>
  <c r="J26" i="21" s="1"/>
  <c r="H26" i="21"/>
  <c r="F26" i="21"/>
  <c r="D26" i="21"/>
  <c r="I25" i="21"/>
  <c r="J25" i="21" s="1"/>
  <c r="H25" i="21"/>
  <c r="F25" i="21"/>
  <c r="D25" i="21"/>
  <c r="I24" i="21"/>
  <c r="J24" i="21" s="1"/>
  <c r="H24" i="21"/>
  <c r="F24" i="21"/>
  <c r="D24" i="21"/>
  <c r="I23" i="21"/>
  <c r="J23" i="21" s="1"/>
  <c r="H23" i="21"/>
  <c r="F23" i="21"/>
  <c r="D23" i="21"/>
  <c r="I22" i="21"/>
  <c r="J22" i="21" s="1"/>
  <c r="H22" i="21"/>
  <c r="F22" i="21"/>
  <c r="D22" i="21"/>
  <c r="I21" i="21"/>
  <c r="J21" i="21" s="1"/>
  <c r="H21" i="21"/>
  <c r="F21" i="21"/>
  <c r="D21" i="21"/>
  <c r="I20" i="21"/>
  <c r="J20" i="21" s="1"/>
  <c r="H20" i="21"/>
  <c r="F20" i="21"/>
  <c r="D20" i="21"/>
  <c r="I19" i="21"/>
  <c r="J19" i="21" s="1"/>
  <c r="H19" i="21"/>
  <c r="F19" i="21"/>
  <c r="D19" i="21"/>
  <c r="I18" i="21"/>
  <c r="J18" i="21" s="1"/>
  <c r="H18" i="21"/>
  <c r="F18" i="21"/>
  <c r="D18" i="21"/>
  <c r="J17" i="21"/>
  <c r="I17" i="21"/>
  <c r="H17" i="21"/>
  <c r="F17" i="21"/>
  <c r="D17" i="21"/>
  <c r="I16" i="21"/>
  <c r="J16" i="21" s="1"/>
  <c r="H16" i="21"/>
  <c r="F16" i="21"/>
  <c r="D16" i="21"/>
  <c r="I15" i="21"/>
  <c r="J15" i="21" s="1"/>
  <c r="H15" i="21"/>
  <c r="F15" i="21"/>
  <c r="D15" i="21"/>
  <c r="I14" i="21"/>
  <c r="J14" i="21" s="1"/>
  <c r="H14" i="21"/>
  <c r="F14" i="21"/>
  <c r="D14" i="21"/>
  <c r="I13" i="21"/>
  <c r="J13" i="21" s="1"/>
  <c r="H13" i="21"/>
  <c r="F13" i="21"/>
  <c r="D13" i="21"/>
  <c r="I12" i="21"/>
  <c r="J12" i="21" s="1"/>
  <c r="H12" i="21"/>
  <c r="F12" i="21"/>
  <c r="D12" i="21"/>
  <c r="I11" i="21"/>
  <c r="J11" i="21" s="1"/>
  <c r="H11" i="21"/>
  <c r="F11" i="21"/>
  <c r="D11" i="21"/>
  <c r="I10" i="21"/>
  <c r="J10" i="21" s="1"/>
  <c r="H10" i="21"/>
  <c r="F10" i="21"/>
  <c r="D10" i="21"/>
  <c r="I9" i="21"/>
  <c r="J9" i="21" s="1"/>
  <c r="H9" i="21"/>
  <c r="F9" i="21"/>
  <c r="D9" i="21"/>
  <c r="I8" i="21"/>
  <c r="J8" i="21" s="1"/>
  <c r="H8" i="21"/>
  <c r="F8" i="21"/>
  <c r="D8" i="21"/>
  <c r="I7" i="21"/>
  <c r="J7" i="21" s="1"/>
  <c r="H7" i="21"/>
  <c r="F7" i="21"/>
  <c r="D7" i="21"/>
  <c r="I6" i="21"/>
  <c r="J6" i="21" s="1"/>
  <c r="H6" i="21"/>
  <c r="F6" i="21"/>
  <c r="D6" i="21"/>
  <c r="I5" i="21"/>
  <c r="J5" i="21" s="1"/>
  <c r="H5" i="21"/>
  <c r="F5" i="21"/>
  <c r="D5" i="21"/>
  <c r="I4" i="21"/>
  <c r="J4" i="21" s="1"/>
  <c r="H4" i="21"/>
  <c r="F4" i="21"/>
  <c r="D4" i="21"/>
  <c r="G60" i="20"/>
  <c r="E60" i="20"/>
  <c r="C60" i="20"/>
  <c r="D60" i="20" s="1"/>
  <c r="I59" i="20"/>
  <c r="J59" i="20" s="1"/>
  <c r="H59" i="20"/>
  <c r="F59" i="20"/>
  <c r="D59" i="20"/>
  <c r="I58" i="20"/>
  <c r="J58" i="20" s="1"/>
  <c r="H58" i="20"/>
  <c r="F58" i="20"/>
  <c r="D58" i="20"/>
  <c r="I57" i="20"/>
  <c r="J57" i="20" s="1"/>
  <c r="H57" i="20"/>
  <c r="F57" i="20"/>
  <c r="D57" i="20"/>
  <c r="I56" i="20"/>
  <c r="J56" i="20" s="1"/>
  <c r="H56" i="20"/>
  <c r="F56" i="20"/>
  <c r="D56" i="20"/>
  <c r="I55" i="20"/>
  <c r="J55" i="20" s="1"/>
  <c r="H55" i="20"/>
  <c r="F55" i="20"/>
  <c r="D55" i="20"/>
  <c r="I54" i="20"/>
  <c r="J54" i="20" s="1"/>
  <c r="H54" i="20"/>
  <c r="F54" i="20"/>
  <c r="D54" i="20"/>
  <c r="I53" i="20"/>
  <c r="J53" i="20" s="1"/>
  <c r="H53" i="20"/>
  <c r="F53" i="20"/>
  <c r="D53" i="20"/>
  <c r="I52" i="20"/>
  <c r="J52" i="20" s="1"/>
  <c r="H52" i="20"/>
  <c r="F52" i="20"/>
  <c r="D52" i="20"/>
  <c r="I51" i="20"/>
  <c r="J51" i="20" s="1"/>
  <c r="H51" i="20"/>
  <c r="F51" i="20"/>
  <c r="D51" i="20"/>
  <c r="I50" i="20"/>
  <c r="J50" i="20" s="1"/>
  <c r="H50" i="20"/>
  <c r="F50" i="20"/>
  <c r="D50" i="20"/>
  <c r="I49" i="20"/>
  <c r="J49" i="20" s="1"/>
  <c r="H49" i="20"/>
  <c r="F49" i="20"/>
  <c r="D49" i="20"/>
  <c r="I48" i="20"/>
  <c r="J48" i="20" s="1"/>
  <c r="H48" i="20"/>
  <c r="F48" i="20"/>
  <c r="D48" i="20"/>
  <c r="I46" i="20"/>
  <c r="J46" i="20" s="1"/>
  <c r="H46" i="20"/>
  <c r="F46" i="20"/>
  <c r="D46" i="20"/>
  <c r="I45" i="20"/>
  <c r="J45" i="20" s="1"/>
  <c r="H45" i="20"/>
  <c r="F45" i="20"/>
  <c r="D45" i="20"/>
  <c r="I44" i="20"/>
  <c r="J44" i="20" s="1"/>
  <c r="H44" i="20"/>
  <c r="F44" i="20"/>
  <c r="D44" i="20"/>
  <c r="I43" i="20"/>
  <c r="J43" i="20" s="1"/>
  <c r="H43" i="20"/>
  <c r="F43" i="20"/>
  <c r="D43" i="20"/>
  <c r="I42" i="20"/>
  <c r="J42" i="20" s="1"/>
  <c r="H42" i="20"/>
  <c r="F42" i="20"/>
  <c r="D42" i="20"/>
  <c r="I41" i="20"/>
  <c r="J41" i="20" s="1"/>
  <c r="H41" i="20"/>
  <c r="F41" i="20"/>
  <c r="D41" i="20"/>
  <c r="I40" i="20"/>
  <c r="J40" i="20" s="1"/>
  <c r="H40" i="20"/>
  <c r="F40" i="20"/>
  <c r="D40" i="20"/>
  <c r="I39" i="20"/>
  <c r="J39" i="20" s="1"/>
  <c r="H39" i="20"/>
  <c r="F39" i="20"/>
  <c r="D39" i="20"/>
  <c r="I38" i="20"/>
  <c r="J38" i="20" s="1"/>
  <c r="H38" i="20"/>
  <c r="F38" i="20"/>
  <c r="D38" i="20"/>
  <c r="I37" i="20"/>
  <c r="J37" i="20" s="1"/>
  <c r="H37" i="20"/>
  <c r="F37" i="20"/>
  <c r="D37" i="20"/>
  <c r="I36" i="20"/>
  <c r="J36" i="20" s="1"/>
  <c r="H36" i="20"/>
  <c r="F36" i="20"/>
  <c r="D36" i="20"/>
  <c r="I35" i="20"/>
  <c r="J35" i="20" s="1"/>
  <c r="H35" i="20"/>
  <c r="F35" i="20"/>
  <c r="D35" i="20"/>
  <c r="I34" i="20"/>
  <c r="J34" i="20" s="1"/>
  <c r="H34" i="20"/>
  <c r="F34" i="20"/>
  <c r="D34" i="20"/>
  <c r="I33" i="20"/>
  <c r="J33" i="20" s="1"/>
  <c r="H33" i="20"/>
  <c r="F33" i="20"/>
  <c r="D33" i="20"/>
  <c r="I32" i="20"/>
  <c r="J32" i="20" s="1"/>
  <c r="H32" i="20"/>
  <c r="F32" i="20"/>
  <c r="D32" i="20"/>
  <c r="I31" i="20"/>
  <c r="J31" i="20" s="1"/>
  <c r="H31" i="20"/>
  <c r="F31" i="20"/>
  <c r="D31" i="20"/>
  <c r="I28" i="20"/>
  <c r="J28" i="20" s="1"/>
  <c r="H28" i="20"/>
  <c r="F28" i="20"/>
  <c r="D28" i="20"/>
  <c r="I27" i="20"/>
  <c r="J27" i="20" s="1"/>
  <c r="H27" i="20"/>
  <c r="F27" i="20"/>
  <c r="D27" i="20"/>
  <c r="I26" i="20"/>
  <c r="J26" i="20" s="1"/>
  <c r="H26" i="20"/>
  <c r="F26" i="20"/>
  <c r="D26" i="20"/>
  <c r="I25" i="20"/>
  <c r="J25" i="20" s="1"/>
  <c r="H25" i="20"/>
  <c r="F25" i="20"/>
  <c r="D25" i="20"/>
  <c r="I24" i="20"/>
  <c r="J24" i="20" s="1"/>
  <c r="H24" i="20"/>
  <c r="F24" i="20"/>
  <c r="D24" i="20"/>
  <c r="I23" i="20"/>
  <c r="J23" i="20" s="1"/>
  <c r="H23" i="20"/>
  <c r="F23" i="20"/>
  <c r="D23" i="20"/>
  <c r="I22" i="20"/>
  <c r="J22" i="20" s="1"/>
  <c r="H22" i="20"/>
  <c r="F22" i="20"/>
  <c r="D22" i="20"/>
  <c r="J21" i="20"/>
  <c r="I21" i="20"/>
  <c r="H21" i="20"/>
  <c r="F21" i="20"/>
  <c r="D21" i="20"/>
  <c r="I20" i="20"/>
  <c r="J20" i="20" s="1"/>
  <c r="H20" i="20"/>
  <c r="F20" i="20"/>
  <c r="D20" i="20"/>
  <c r="I19" i="20"/>
  <c r="J19" i="20" s="1"/>
  <c r="H19" i="20"/>
  <c r="F19" i="20"/>
  <c r="D19" i="20"/>
  <c r="I18" i="20"/>
  <c r="J18" i="20" s="1"/>
  <c r="H18" i="20"/>
  <c r="F18" i="20"/>
  <c r="D18" i="20"/>
  <c r="J17" i="20"/>
  <c r="I17" i="20"/>
  <c r="H17" i="20"/>
  <c r="F17" i="20"/>
  <c r="D17" i="20"/>
  <c r="I16" i="20"/>
  <c r="J16" i="20" s="1"/>
  <c r="H16" i="20"/>
  <c r="F16" i="20"/>
  <c r="D16" i="20"/>
  <c r="I15" i="20"/>
  <c r="J15" i="20" s="1"/>
  <c r="H15" i="20"/>
  <c r="F15" i="20"/>
  <c r="D15" i="20"/>
  <c r="I14" i="20"/>
  <c r="J14" i="20" s="1"/>
  <c r="H14" i="20"/>
  <c r="F14" i="20"/>
  <c r="D14" i="20"/>
  <c r="I13" i="20"/>
  <c r="J13" i="20" s="1"/>
  <c r="H13" i="20"/>
  <c r="F13" i="20"/>
  <c r="D13" i="20"/>
  <c r="I12" i="20"/>
  <c r="J12" i="20" s="1"/>
  <c r="H12" i="20"/>
  <c r="F12" i="20"/>
  <c r="D12" i="20"/>
  <c r="I11" i="20"/>
  <c r="J11" i="20" s="1"/>
  <c r="H11" i="20"/>
  <c r="F11" i="20"/>
  <c r="D11" i="20"/>
  <c r="J10" i="20"/>
  <c r="I10" i="20"/>
  <c r="H10" i="20"/>
  <c r="F10" i="20"/>
  <c r="D10" i="20"/>
  <c r="I9" i="20"/>
  <c r="J9" i="20" s="1"/>
  <c r="H9" i="20"/>
  <c r="F9" i="20"/>
  <c r="D9" i="20"/>
  <c r="I8" i="20"/>
  <c r="J8" i="20" s="1"/>
  <c r="H8" i="20"/>
  <c r="F8" i="20"/>
  <c r="D8" i="20"/>
  <c r="I7" i="20"/>
  <c r="J7" i="20" s="1"/>
  <c r="H7" i="20"/>
  <c r="F7" i="20"/>
  <c r="D7" i="20"/>
  <c r="J6" i="20"/>
  <c r="I6" i="20"/>
  <c r="H6" i="20"/>
  <c r="F6" i="20"/>
  <c r="D6" i="20"/>
  <c r="I5" i="20"/>
  <c r="J5" i="20" s="1"/>
  <c r="H5" i="20"/>
  <c r="F5" i="20"/>
  <c r="D5" i="20"/>
  <c r="I4" i="20"/>
  <c r="H4" i="20"/>
  <c r="F4" i="20"/>
  <c r="D4" i="20"/>
  <c r="H60" i="20" l="1"/>
  <c r="F60" i="21"/>
  <c r="D60" i="21"/>
  <c r="I60" i="21"/>
  <c r="J60" i="21" s="1"/>
  <c r="H60" i="21"/>
  <c r="I60" i="20"/>
  <c r="J60" i="20" s="1"/>
  <c r="F60" i="20"/>
  <c r="J4" i="20"/>
  <c r="I60" i="19" l="1"/>
  <c r="G60" i="19"/>
  <c r="E60" i="19"/>
  <c r="C60" i="19"/>
  <c r="B60" i="19"/>
  <c r="K59" i="19"/>
  <c r="L59" i="19" s="1"/>
  <c r="J59" i="19"/>
  <c r="H59" i="19"/>
  <c r="F59" i="19"/>
  <c r="D59" i="19"/>
  <c r="K58" i="19"/>
  <c r="L58" i="19" s="1"/>
  <c r="J58" i="19"/>
  <c r="H58" i="19"/>
  <c r="F58" i="19"/>
  <c r="D58" i="19"/>
  <c r="K57" i="19"/>
  <c r="L57" i="19" s="1"/>
  <c r="J57" i="19"/>
  <c r="H57" i="19"/>
  <c r="F57" i="19"/>
  <c r="D57" i="19"/>
  <c r="K55" i="19"/>
  <c r="L55" i="19" s="1"/>
  <c r="J55" i="19"/>
  <c r="H55" i="19"/>
  <c r="F55" i="19"/>
  <c r="D55" i="19"/>
  <c r="K54" i="19"/>
  <c r="L54" i="19" s="1"/>
  <c r="J54" i="19"/>
  <c r="H54" i="19"/>
  <c r="F54" i="19"/>
  <c r="D54" i="19"/>
  <c r="K53" i="19"/>
  <c r="L53" i="19" s="1"/>
  <c r="J53" i="19"/>
  <c r="H53" i="19"/>
  <c r="F53" i="19"/>
  <c r="D53" i="19"/>
  <c r="K52" i="19"/>
  <c r="L52" i="19" s="1"/>
  <c r="J52" i="19"/>
  <c r="H52" i="19"/>
  <c r="F52" i="19"/>
  <c r="D52" i="19"/>
  <c r="K51" i="19"/>
  <c r="L51" i="19" s="1"/>
  <c r="J51" i="19"/>
  <c r="H51" i="19"/>
  <c r="F51" i="19"/>
  <c r="D51" i="19"/>
  <c r="K50" i="19"/>
  <c r="L50" i="19" s="1"/>
  <c r="J50" i="19"/>
  <c r="H50" i="19"/>
  <c r="F50" i="19"/>
  <c r="D50" i="19"/>
  <c r="K49" i="19"/>
  <c r="L49" i="19" s="1"/>
  <c r="J49" i="19"/>
  <c r="H49" i="19"/>
  <c r="F49" i="19"/>
  <c r="D49" i="19"/>
  <c r="K48" i="19"/>
  <c r="L48" i="19" s="1"/>
  <c r="J48" i="19"/>
  <c r="H48" i="19"/>
  <c r="F48" i="19"/>
  <c r="D48" i="19"/>
  <c r="K47" i="19"/>
  <c r="L47" i="19" s="1"/>
  <c r="J47" i="19"/>
  <c r="H47" i="19"/>
  <c r="F47" i="19"/>
  <c r="D47" i="19"/>
  <c r="K46" i="19"/>
  <c r="L46" i="19" s="1"/>
  <c r="J46" i="19"/>
  <c r="H46" i="19"/>
  <c r="F46" i="19"/>
  <c r="D46" i="19"/>
  <c r="K45" i="19"/>
  <c r="L45" i="19" s="1"/>
  <c r="J45" i="19"/>
  <c r="H45" i="19"/>
  <c r="F45" i="19"/>
  <c r="D45" i="19"/>
  <c r="K44" i="19"/>
  <c r="L44" i="19" s="1"/>
  <c r="J44" i="19"/>
  <c r="H44" i="19"/>
  <c r="F44" i="19"/>
  <c r="D44" i="19"/>
  <c r="K43" i="19"/>
  <c r="L43" i="19" s="1"/>
  <c r="J43" i="19"/>
  <c r="H43" i="19"/>
  <c r="F43" i="19"/>
  <c r="D43" i="19"/>
  <c r="K42" i="19"/>
  <c r="L42" i="19" s="1"/>
  <c r="J42" i="19"/>
  <c r="H42" i="19"/>
  <c r="F42" i="19"/>
  <c r="D42" i="19"/>
  <c r="K40" i="19"/>
  <c r="L40" i="19" s="1"/>
  <c r="J40" i="19"/>
  <c r="H40" i="19"/>
  <c r="F40" i="19"/>
  <c r="D40" i="19"/>
  <c r="K39" i="19"/>
  <c r="L39" i="19" s="1"/>
  <c r="J39" i="19"/>
  <c r="H39" i="19"/>
  <c r="F39" i="19"/>
  <c r="D39" i="19"/>
  <c r="K37" i="19"/>
  <c r="L37" i="19" s="1"/>
  <c r="J37" i="19"/>
  <c r="H37" i="19"/>
  <c r="F37" i="19"/>
  <c r="D37" i="19"/>
  <c r="K36" i="19"/>
  <c r="L36" i="19" s="1"/>
  <c r="J36" i="19"/>
  <c r="H36" i="19"/>
  <c r="F36" i="19"/>
  <c r="D36" i="19"/>
  <c r="K35" i="19"/>
  <c r="L35" i="19" s="1"/>
  <c r="J35" i="19"/>
  <c r="H35" i="19"/>
  <c r="F35" i="19"/>
  <c r="D35" i="19"/>
  <c r="K34" i="19"/>
  <c r="L34" i="19" s="1"/>
  <c r="J34" i="19"/>
  <c r="H34" i="19"/>
  <c r="F34" i="19"/>
  <c r="D34" i="19"/>
  <c r="K33" i="19"/>
  <c r="L33" i="19" s="1"/>
  <c r="J33" i="19"/>
  <c r="H33" i="19"/>
  <c r="F33" i="19"/>
  <c r="D33" i="19"/>
  <c r="K32" i="19"/>
  <c r="L32" i="19" s="1"/>
  <c r="J32" i="19"/>
  <c r="H32" i="19"/>
  <c r="F32" i="19"/>
  <c r="D32" i="19"/>
  <c r="K28" i="19"/>
  <c r="L28" i="19" s="1"/>
  <c r="J28" i="19"/>
  <c r="H28" i="19"/>
  <c r="F28" i="19"/>
  <c r="D28" i="19"/>
  <c r="K27" i="19"/>
  <c r="L27" i="19" s="1"/>
  <c r="J27" i="19"/>
  <c r="H27" i="19"/>
  <c r="F27" i="19"/>
  <c r="D27" i="19"/>
  <c r="K26" i="19"/>
  <c r="L26" i="19" s="1"/>
  <c r="J26" i="19"/>
  <c r="H26" i="19"/>
  <c r="F26" i="19"/>
  <c r="D26" i="19"/>
  <c r="K24" i="19"/>
  <c r="L24" i="19" s="1"/>
  <c r="J24" i="19"/>
  <c r="H24" i="19"/>
  <c r="F24" i="19"/>
  <c r="D24" i="19"/>
  <c r="K23" i="19"/>
  <c r="L23" i="19" s="1"/>
  <c r="J23" i="19"/>
  <c r="H23" i="19"/>
  <c r="F23" i="19"/>
  <c r="D23" i="19"/>
  <c r="K22" i="19"/>
  <c r="L22" i="19" s="1"/>
  <c r="J22" i="19"/>
  <c r="H22" i="19"/>
  <c r="F22" i="19"/>
  <c r="D22" i="19"/>
  <c r="K21" i="19"/>
  <c r="L21" i="19" s="1"/>
  <c r="J21" i="19"/>
  <c r="H21" i="19"/>
  <c r="F21" i="19"/>
  <c r="D21" i="19"/>
  <c r="K20" i="19"/>
  <c r="L20" i="19" s="1"/>
  <c r="J20" i="19"/>
  <c r="H20" i="19"/>
  <c r="F20" i="19"/>
  <c r="D20" i="19"/>
  <c r="K19" i="19"/>
  <c r="L19" i="19" s="1"/>
  <c r="J19" i="19"/>
  <c r="H19" i="19"/>
  <c r="F19" i="19"/>
  <c r="D19" i="19"/>
  <c r="K18" i="19"/>
  <c r="L18" i="19" s="1"/>
  <c r="J18" i="19"/>
  <c r="H18" i="19"/>
  <c r="F18" i="19"/>
  <c r="D18" i="19"/>
  <c r="K15" i="19"/>
  <c r="L15" i="19" s="1"/>
  <c r="J15" i="19"/>
  <c r="H15" i="19"/>
  <c r="F15" i="19"/>
  <c r="D15" i="19"/>
  <c r="K14" i="19"/>
  <c r="L14" i="19" s="1"/>
  <c r="J14" i="19"/>
  <c r="H14" i="19"/>
  <c r="F14" i="19"/>
  <c r="D14" i="19"/>
  <c r="K13" i="19"/>
  <c r="L13" i="19" s="1"/>
  <c r="J13" i="19"/>
  <c r="H13" i="19"/>
  <c r="F13" i="19"/>
  <c r="D13" i="19"/>
  <c r="K12" i="19"/>
  <c r="L12" i="19" s="1"/>
  <c r="J12" i="19"/>
  <c r="H12" i="19"/>
  <c r="F12" i="19"/>
  <c r="D12" i="19"/>
  <c r="K11" i="19"/>
  <c r="L11" i="19" s="1"/>
  <c r="J11" i="19"/>
  <c r="H11" i="19"/>
  <c r="F11" i="19"/>
  <c r="D11" i="19"/>
  <c r="K10" i="19"/>
  <c r="L10" i="19" s="1"/>
  <c r="J10" i="19"/>
  <c r="H10" i="19"/>
  <c r="F10" i="19"/>
  <c r="D10" i="19"/>
  <c r="K9" i="19"/>
  <c r="L9" i="19" s="1"/>
  <c r="J9" i="19"/>
  <c r="H9" i="19"/>
  <c r="F9" i="19"/>
  <c r="D9" i="19"/>
  <c r="K8" i="19"/>
  <c r="L8" i="19" s="1"/>
  <c r="J8" i="19"/>
  <c r="H8" i="19"/>
  <c r="F8" i="19"/>
  <c r="D8" i="19"/>
  <c r="K7" i="19"/>
  <c r="L7" i="19" s="1"/>
  <c r="J7" i="19"/>
  <c r="H7" i="19"/>
  <c r="F7" i="19"/>
  <c r="D7" i="19"/>
  <c r="K6" i="19"/>
  <c r="L6" i="19" s="1"/>
  <c r="J6" i="19"/>
  <c r="H6" i="19"/>
  <c r="F6" i="19"/>
  <c r="D6" i="19"/>
  <c r="K5" i="19"/>
  <c r="L5" i="19" s="1"/>
  <c r="J5" i="19"/>
  <c r="H5" i="19"/>
  <c r="F5" i="19"/>
  <c r="D5" i="19"/>
  <c r="L4" i="19"/>
  <c r="K4" i="19"/>
  <c r="J4" i="19"/>
  <c r="H4" i="19"/>
  <c r="F4" i="19"/>
  <c r="D4" i="19"/>
  <c r="I60" i="18"/>
  <c r="G60" i="18"/>
  <c r="E60" i="18"/>
  <c r="C60" i="18"/>
  <c r="B60" i="18"/>
  <c r="K59" i="18"/>
  <c r="L59" i="18" s="1"/>
  <c r="J59" i="18"/>
  <c r="H59" i="18"/>
  <c r="F59" i="18"/>
  <c r="D59" i="18"/>
  <c r="K58" i="18"/>
  <c r="L58" i="18" s="1"/>
  <c r="J58" i="18"/>
  <c r="H58" i="18"/>
  <c r="F58" i="18"/>
  <c r="D58" i="18"/>
  <c r="K57" i="18"/>
  <c r="L57" i="18" s="1"/>
  <c r="J57" i="18"/>
  <c r="H57" i="18"/>
  <c r="F57" i="18"/>
  <c r="D57" i="18"/>
  <c r="K55" i="18"/>
  <c r="L55" i="18" s="1"/>
  <c r="J55" i="18"/>
  <c r="H55" i="18"/>
  <c r="F55" i="18"/>
  <c r="D55" i="18"/>
  <c r="K54" i="18"/>
  <c r="L54" i="18" s="1"/>
  <c r="J54" i="18"/>
  <c r="H54" i="18"/>
  <c r="F54" i="18"/>
  <c r="D54" i="18"/>
  <c r="K53" i="18"/>
  <c r="L53" i="18" s="1"/>
  <c r="J53" i="18"/>
  <c r="H53" i="18"/>
  <c r="F53" i="18"/>
  <c r="D53" i="18"/>
  <c r="K52" i="18"/>
  <c r="L52" i="18" s="1"/>
  <c r="J52" i="18"/>
  <c r="H52" i="18"/>
  <c r="F52" i="18"/>
  <c r="D52" i="18"/>
  <c r="K51" i="18"/>
  <c r="L51" i="18" s="1"/>
  <c r="J51" i="18"/>
  <c r="H51" i="18"/>
  <c r="F51" i="18"/>
  <c r="D51" i="18"/>
  <c r="K50" i="18"/>
  <c r="L50" i="18" s="1"/>
  <c r="J50" i="18"/>
  <c r="H50" i="18"/>
  <c r="F50" i="18"/>
  <c r="D50" i="18"/>
  <c r="K49" i="18"/>
  <c r="L49" i="18" s="1"/>
  <c r="J49" i="18"/>
  <c r="H49" i="18"/>
  <c r="F49" i="18"/>
  <c r="D49" i="18"/>
  <c r="K48" i="18"/>
  <c r="L48" i="18" s="1"/>
  <c r="J48" i="18"/>
  <c r="H48" i="18"/>
  <c r="F48" i="18"/>
  <c r="D48" i="18"/>
  <c r="K47" i="18"/>
  <c r="L47" i="18" s="1"/>
  <c r="J47" i="18"/>
  <c r="H47" i="18"/>
  <c r="F47" i="18"/>
  <c r="D47" i="18"/>
  <c r="K46" i="18"/>
  <c r="L46" i="18" s="1"/>
  <c r="J46" i="18"/>
  <c r="H46" i="18"/>
  <c r="F46" i="18"/>
  <c r="D46" i="18"/>
  <c r="K45" i="18"/>
  <c r="L45" i="18" s="1"/>
  <c r="J45" i="18"/>
  <c r="H45" i="18"/>
  <c r="F45" i="18"/>
  <c r="D45" i="18"/>
  <c r="K44" i="18"/>
  <c r="L44" i="18" s="1"/>
  <c r="J44" i="18"/>
  <c r="H44" i="18"/>
  <c r="F44" i="18"/>
  <c r="D44" i="18"/>
  <c r="K43" i="18"/>
  <c r="L43" i="18" s="1"/>
  <c r="J43" i="18"/>
  <c r="H43" i="18"/>
  <c r="F43" i="18"/>
  <c r="D43" i="18"/>
  <c r="K42" i="18"/>
  <c r="L42" i="18" s="1"/>
  <c r="J42" i="18"/>
  <c r="H42" i="18"/>
  <c r="F42" i="18"/>
  <c r="D42" i="18"/>
  <c r="K40" i="18"/>
  <c r="L40" i="18" s="1"/>
  <c r="J40" i="18"/>
  <c r="H40" i="18"/>
  <c r="F40" i="18"/>
  <c r="D40" i="18"/>
  <c r="K39" i="18"/>
  <c r="L39" i="18" s="1"/>
  <c r="J39" i="18"/>
  <c r="H39" i="18"/>
  <c r="F39" i="18"/>
  <c r="D39" i="18"/>
  <c r="K37" i="18"/>
  <c r="L37" i="18" s="1"/>
  <c r="J37" i="18"/>
  <c r="H37" i="18"/>
  <c r="F37" i="18"/>
  <c r="D37" i="18"/>
  <c r="K36" i="18"/>
  <c r="L36" i="18" s="1"/>
  <c r="J36" i="18"/>
  <c r="H36" i="18"/>
  <c r="F36" i="18"/>
  <c r="D36" i="18"/>
  <c r="K35" i="18"/>
  <c r="L35" i="18" s="1"/>
  <c r="J35" i="18"/>
  <c r="H35" i="18"/>
  <c r="F35" i="18"/>
  <c r="D35" i="18"/>
  <c r="K34" i="18"/>
  <c r="L34" i="18" s="1"/>
  <c r="J34" i="18"/>
  <c r="H34" i="18"/>
  <c r="F34" i="18"/>
  <c r="D34" i="18"/>
  <c r="K33" i="18"/>
  <c r="L33" i="18" s="1"/>
  <c r="J33" i="18"/>
  <c r="H33" i="18"/>
  <c r="F33" i="18"/>
  <c r="D33" i="18"/>
  <c r="K32" i="18"/>
  <c r="L32" i="18" s="1"/>
  <c r="J32" i="18"/>
  <c r="H32" i="18"/>
  <c r="F32" i="18"/>
  <c r="D32" i="18"/>
  <c r="K28" i="18"/>
  <c r="L28" i="18" s="1"/>
  <c r="J28" i="18"/>
  <c r="H28" i="18"/>
  <c r="F28" i="18"/>
  <c r="D28" i="18"/>
  <c r="K27" i="18"/>
  <c r="L27" i="18" s="1"/>
  <c r="J27" i="18"/>
  <c r="H27" i="18"/>
  <c r="F27" i="18"/>
  <c r="D27" i="18"/>
  <c r="K26" i="18"/>
  <c r="L26" i="18" s="1"/>
  <c r="J26" i="18"/>
  <c r="H26" i="18"/>
  <c r="F26" i="18"/>
  <c r="D26" i="18"/>
  <c r="K24" i="18"/>
  <c r="L24" i="18" s="1"/>
  <c r="J24" i="18"/>
  <c r="H24" i="18"/>
  <c r="F24" i="18"/>
  <c r="D24" i="18"/>
  <c r="K23" i="18"/>
  <c r="L23" i="18" s="1"/>
  <c r="J23" i="18"/>
  <c r="H23" i="18"/>
  <c r="F23" i="18"/>
  <c r="D23" i="18"/>
  <c r="K22" i="18"/>
  <c r="L22" i="18" s="1"/>
  <c r="J22" i="18"/>
  <c r="H22" i="18"/>
  <c r="F22" i="18"/>
  <c r="D22" i="18"/>
  <c r="K21" i="18"/>
  <c r="L21" i="18" s="1"/>
  <c r="J21" i="18"/>
  <c r="H21" i="18"/>
  <c r="F21" i="18"/>
  <c r="D21" i="18"/>
  <c r="K20" i="18"/>
  <c r="L20" i="18" s="1"/>
  <c r="J20" i="18"/>
  <c r="H20" i="18"/>
  <c r="F20" i="18"/>
  <c r="D20" i="18"/>
  <c r="K19" i="18"/>
  <c r="L19" i="18" s="1"/>
  <c r="J19" i="18"/>
  <c r="H19" i="18"/>
  <c r="F19" i="18"/>
  <c r="D19" i="18"/>
  <c r="K18" i="18"/>
  <c r="L18" i="18" s="1"/>
  <c r="J18" i="18"/>
  <c r="H18" i="18"/>
  <c r="F18" i="18"/>
  <c r="D18" i="18"/>
  <c r="K15" i="18"/>
  <c r="L15" i="18" s="1"/>
  <c r="J15" i="18"/>
  <c r="H15" i="18"/>
  <c r="F15" i="18"/>
  <c r="D15" i="18"/>
  <c r="K14" i="18"/>
  <c r="L14" i="18" s="1"/>
  <c r="J14" i="18"/>
  <c r="H14" i="18"/>
  <c r="F14" i="18"/>
  <c r="D14" i="18"/>
  <c r="K13" i="18"/>
  <c r="L13" i="18" s="1"/>
  <c r="J13" i="18"/>
  <c r="H13" i="18"/>
  <c r="F13" i="18"/>
  <c r="D13" i="18"/>
  <c r="K12" i="18"/>
  <c r="L12" i="18" s="1"/>
  <c r="J12" i="18"/>
  <c r="H12" i="18"/>
  <c r="F12" i="18"/>
  <c r="D12" i="18"/>
  <c r="K11" i="18"/>
  <c r="L11" i="18" s="1"/>
  <c r="J11" i="18"/>
  <c r="H11" i="18"/>
  <c r="F11" i="18"/>
  <c r="D11" i="18"/>
  <c r="K10" i="18"/>
  <c r="L10" i="18" s="1"/>
  <c r="J10" i="18"/>
  <c r="H10" i="18"/>
  <c r="F10" i="18"/>
  <c r="D10" i="18"/>
  <c r="K9" i="18"/>
  <c r="L9" i="18" s="1"/>
  <c r="J9" i="18"/>
  <c r="H9" i="18"/>
  <c r="F9" i="18"/>
  <c r="D9" i="18"/>
  <c r="K8" i="18"/>
  <c r="L8" i="18" s="1"/>
  <c r="J8" i="18"/>
  <c r="H8" i="18"/>
  <c r="F8" i="18"/>
  <c r="D8" i="18"/>
  <c r="K7" i="18"/>
  <c r="L7" i="18" s="1"/>
  <c r="J7" i="18"/>
  <c r="H7" i="18"/>
  <c r="F7" i="18"/>
  <c r="D7" i="18"/>
  <c r="K6" i="18"/>
  <c r="L6" i="18" s="1"/>
  <c r="J6" i="18"/>
  <c r="H6" i="18"/>
  <c r="F6" i="18"/>
  <c r="D6" i="18"/>
  <c r="K5" i="18"/>
  <c r="L5" i="18" s="1"/>
  <c r="J5" i="18"/>
  <c r="H5" i="18"/>
  <c r="F5" i="18"/>
  <c r="D5" i="18"/>
  <c r="K4" i="18"/>
  <c r="L4" i="18" s="1"/>
  <c r="J4" i="18"/>
  <c r="H4" i="18"/>
  <c r="F4" i="18"/>
  <c r="D4" i="18"/>
  <c r="H60" i="18" l="1"/>
  <c r="D60" i="18"/>
  <c r="F60" i="18"/>
  <c r="K60" i="19"/>
  <c r="L60" i="19" s="1"/>
  <c r="J60" i="18"/>
  <c r="D60" i="19"/>
  <c r="F60" i="19"/>
  <c r="J60" i="19"/>
  <c r="K60" i="18"/>
  <c r="L60" i="18" s="1"/>
  <c r="H60" i="19"/>
  <c r="I60" i="12" l="1"/>
  <c r="G60" i="12"/>
  <c r="E60" i="12"/>
  <c r="C60" i="12"/>
  <c r="K59" i="12"/>
  <c r="L59" i="12" s="1"/>
  <c r="J59" i="12"/>
  <c r="H59" i="12"/>
  <c r="F59" i="12"/>
  <c r="D59" i="12"/>
  <c r="K58" i="12"/>
  <c r="L58" i="12" s="1"/>
  <c r="J58" i="12"/>
  <c r="H58" i="12"/>
  <c r="F58" i="12"/>
  <c r="D58" i="12"/>
  <c r="K57" i="12"/>
  <c r="L57" i="12" s="1"/>
  <c r="J57" i="12"/>
  <c r="H57" i="12"/>
  <c r="F57" i="12"/>
  <c r="D57" i="12"/>
  <c r="K56" i="12"/>
  <c r="L56" i="12" s="1"/>
  <c r="J56" i="12"/>
  <c r="H56" i="12"/>
  <c r="F56" i="12"/>
  <c r="D56" i="12"/>
  <c r="K55" i="12"/>
  <c r="L55" i="12" s="1"/>
  <c r="J55" i="12"/>
  <c r="H55" i="12"/>
  <c r="F55" i="12"/>
  <c r="D55" i="12"/>
  <c r="K54" i="12"/>
  <c r="L54" i="12" s="1"/>
  <c r="J54" i="12"/>
  <c r="H54" i="12"/>
  <c r="F54" i="12"/>
  <c r="D54" i="12"/>
  <c r="K53" i="12"/>
  <c r="L53" i="12" s="1"/>
  <c r="J53" i="12"/>
  <c r="H53" i="12"/>
  <c r="F53" i="12"/>
  <c r="D53" i="12"/>
  <c r="K52" i="12"/>
  <c r="L52" i="12" s="1"/>
  <c r="J52" i="12"/>
  <c r="H52" i="12"/>
  <c r="F52" i="12"/>
  <c r="D52" i="12"/>
  <c r="K51" i="12"/>
  <c r="L51" i="12" s="1"/>
  <c r="J51" i="12"/>
  <c r="H51" i="12"/>
  <c r="F51" i="12"/>
  <c r="D51" i="12"/>
  <c r="K50" i="12"/>
  <c r="L50" i="12" s="1"/>
  <c r="J50" i="12"/>
  <c r="H50" i="12"/>
  <c r="F50" i="12"/>
  <c r="D50" i="12"/>
  <c r="L49" i="12"/>
  <c r="K49" i="12"/>
  <c r="J49" i="12"/>
  <c r="H49" i="12"/>
  <c r="F49" i="12"/>
  <c r="D49" i="12"/>
  <c r="K48" i="12"/>
  <c r="L48" i="12" s="1"/>
  <c r="J48" i="12"/>
  <c r="H48" i="12"/>
  <c r="F48" i="12"/>
  <c r="D48" i="12"/>
  <c r="K46" i="12"/>
  <c r="L46" i="12" s="1"/>
  <c r="J46" i="12"/>
  <c r="H46" i="12"/>
  <c r="F46" i="12"/>
  <c r="D46" i="12"/>
  <c r="K45" i="12"/>
  <c r="L45" i="12" s="1"/>
  <c r="J45" i="12"/>
  <c r="H45" i="12"/>
  <c r="F45" i="12"/>
  <c r="D45" i="12"/>
  <c r="K44" i="12"/>
  <c r="L44" i="12" s="1"/>
  <c r="J44" i="12"/>
  <c r="H44" i="12"/>
  <c r="F44" i="12"/>
  <c r="D44" i="12"/>
  <c r="K43" i="12"/>
  <c r="L43" i="12" s="1"/>
  <c r="J43" i="12"/>
  <c r="H43" i="12"/>
  <c r="F43" i="12"/>
  <c r="D43" i="12"/>
  <c r="K42" i="12"/>
  <c r="L42" i="12" s="1"/>
  <c r="J42" i="12"/>
  <c r="H42" i="12"/>
  <c r="F42" i="12"/>
  <c r="D42" i="12"/>
  <c r="K41" i="12"/>
  <c r="L41" i="12" s="1"/>
  <c r="J41" i="12"/>
  <c r="H41" i="12"/>
  <c r="F41" i="12"/>
  <c r="D41" i="12"/>
  <c r="K40" i="12"/>
  <c r="L40" i="12" s="1"/>
  <c r="J40" i="12"/>
  <c r="H40" i="12"/>
  <c r="F40" i="12"/>
  <c r="D40" i="12"/>
  <c r="K39" i="12"/>
  <c r="L39" i="12" s="1"/>
  <c r="J39" i="12"/>
  <c r="H39" i="12"/>
  <c r="F39" i="12"/>
  <c r="D39" i="12"/>
  <c r="K38" i="12"/>
  <c r="L38" i="12" s="1"/>
  <c r="J38" i="12"/>
  <c r="H38" i="12"/>
  <c r="F38" i="12"/>
  <c r="D38" i="12"/>
  <c r="K37" i="12"/>
  <c r="L37" i="12" s="1"/>
  <c r="J37" i="12"/>
  <c r="H37" i="12"/>
  <c r="F37" i="12"/>
  <c r="D37" i="12"/>
  <c r="K36" i="12"/>
  <c r="L36" i="12" s="1"/>
  <c r="J36" i="12"/>
  <c r="H36" i="12"/>
  <c r="F36" i="12"/>
  <c r="D36" i="12"/>
  <c r="K35" i="12"/>
  <c r="L35" i="12" s="1"/>
  <c r="J35" i="12"/>
  <c r="H35" i="12"/>
  <c r="F35" i="12"/>
  <c r="D35" i="12"/>
  <c r="K34" i="12"/>
  <c r="L34" i="12" s="1"/>
  <c r="J34" i="12"/>
  <c r="H34" i="12"/>
  <c r="F34" i="12"/>
  <c r="D34" i="12"/>
  <c r="K33" i="12"/>
  <c r="L33" i="12" s="1"/>
  <c r="J33" i="12"/>
  <c r="H33" i="12"/>
  <c r="F33" i="12"/>
  <c r="D33" i="12"/>
  <c r="K32" i="12"/>
  <c r="L32" i="12" s="1"/>
  <c r="J32" i="12"/>
  <c r="H32" i="12"/>
  <c r="F32" i="12"/>
  <c r="D32" i="12"/>
  <c r="K31" i="12"/>
  <c r="L31" i="12" s="1"/>
  <c r="J31" i="12"/>
  <c r="H31" i="12"/>
  <c r="F31" i="12"/>
  <c r="D31" i="12"/>
  <c r="K28" i="12"/>
  <c r="L28" i="12" s="1"/>
  <c r="J28" i="12"/>
  <c r="H28" i="12"/>
  <c r="F28" i="12"/>
  <c r="D28" i="12"/>
  <c r="K27" i="12"/>
  <c r="L27" i="12" s="1"/>
  <c r="J27" i="12"/>
  <c r="H27" i="12"/>
  <c r="F27" i="12"/>
  <c r="D27" i="12"/>
  <c r="K26" i="12"/>
  <c r="L26" i="12" s="1"/>
  <c r="J26" i="12"/>
  <c r="H26" i="12"/>
  <c r="F26" i="12"/>
  <c r="D26" i="12"/>
  <c r="K25" i="12"/>
  <c r="L25" i="12" s="1"/>
  <c r="J25" i="12"/>
  <c r="H25" i="12"/>
  <c r="F25" i="12"/>
  <c r="D25" i="12"/>
  <c r="K24" i="12"/>
  <c r="L24" i="12" s="1"/>
  <c r="J24" i="12"/>
  <c r="H24" i="12"/>
  <c r="F24" i="12"/>
  <c r="D24" i="12"/>
  <c r="K23" i="12"/>
  <c r="L23" i="12" s="1"/>
  <c r="J23" i="12"/>
  <c r="H23" i="12"/>
  <c r="F23" i="12"/>
  <c r="D23" i="12"/>
  <c r="K22" i="12"/>
  <c r="L22" i="12" s="1"/>
  <c r="J22" i="12"/>
  <c r="H22" i="12"/>
  <c r="F22" i="12"/>
  <c r="D22" i="12"/>
  <c r="K21" i="12"/>
  <c r="L21" i="12" s="1"/>
  <c r="J21" i="12"/>
  <c r="H21" i="12"/>
  <c r="F21" i="12"/>
  <c r="D21" i="12"/>
  <c r="K20" i="12"/>
  <c r="L20" i="12" s="1"/>
  <c r="J20" i="12"/>
  <c r="H20" i="12"/>
  <c r="F20" i="12"/>
  <c r="D20" i="12"/>
  <c r="K19" i="12"/>
  <c r="L19" i="12" s="1"/>
  <c r="J19" i="12"/>
  <c r="H19" i="12"/>
  <c r="F19" i="12"/>
  <c r="D19" i="12"/>
  <c r="K18" i="12"/>
  <c r="L18" i="12" s="1"/>
  <c r="J18" i="12"/>
  <c r="H18" i="12"/>
  <c r="F18" i="12"/>
  <c r="D18" i="12"/>
  <c r="K17" i="12"/>
  <c r="L17" i="12" s="1"/>
  <c r="J17" i="12"/>
  <c r="H17" i="12"/>
  <c r="F17" i="12"/>
  <c r="D17" i="12"/>
  <c r="K16" i="12"/>
  <c r="L16" i="12" s="1"/>
  <c r="J16" i="12"/>
  <c r="H16" i="12"/>
  <c r="F16" i="12"/>
  <c r="D16" i="12"/>
  <c r="K15" i="12"/>
  <c r="L15" i="12" s="1"/>
  <c r="J15" i="12"/>
  <c r="H15" i="12"/>
  <c r="F15" i="12"/>
  <c r="D15" i="12"/>
  <c r="K14" i="12"/>
  <c r="L14" i="12" s="1"/>
  <c r="J14" i="12"/>
  <c r="H14" i="12"/>
  <c r="F14" i="12"/>
  <c r="D14" i="12"/>
  <c r="K13" i="12"/>
  <c r="L13" i="12" s="1"/>
  <c r="J13" i="12"/>
  <c r="H13" i="12"/>
  <c r="F13" i="12"/>
  <c r="D13" i="12"/>
  <c r="K12" i="12"/>
  <c r="L12" i="12" s="1"/>
  <c r="J12" i="12"/>
  <c r="H12" i="12"/>
  <c r="F12" i="12"/>
  <c r="D12" i="12"/>
  <c r="K11" i="12"/>
  <c r="L11" i="12" s="1"/>
  <c r="J11" i="12"/>
  <c r="H11" i="12"/>
  <c r="F11" i="12"/>
  <c r="D11" i="12"/>
  <c r="K10" i="12"/>
  <c r="L10" i="12" s="1"/>
  <c r="J10" i="12"/>
  <c r="H10" i="12"/>
  <c r="F10" i="12"/>
  <c r="D10" i="12"/>
  <c r="K9" i="12"/>
  <c r="L9" i="12" s="1"/>
  <c r="J9" i="12"/>
  <c r="H9" i="12"/>
  <c r="F9" i="12"/>
  <c r="D9" i="12"/>
  <c r="K8" i="12"/>
  <c r="L8" i="12" s="1"/>
  <c r="J8" i="12"/>
  <c r="H8" i="12"/>
  <c r="F8" i="12"/>
  <c r="D8" i="12"/>
  <c r="K7" i="12"/>
  <c r="L7" i="12" s="1"/>
  <c r="J7" i="12"/>
  <c r="H7" i="12"/>
  <c r="F7" i="12"/>
  <c r="D7" i="12"/>
  <c r="K6" i="12"/>
  <c r="L6" i="12" s="1"/>
  <c r="J6" i="12"/>
  <c r="H6" i="12"/>
  <c r="F6" i="12"/>
  <c r="D6" i="12"/>
  <c r="K5" i="12"/>
  <c r="L5" i="12" s="1"/>
  <c r="J5" i="12"/>
  <c r="H5" i="12"/>
  <c r="F5" i="12"/>
  <c r="D5" i="12"/>
  <c r="K4" i="12"/>
  <c r="J4" i="12"/>
  <c r="H4" i="12"/>
  <c r="F4" i="12"/>
  <c r="D4" i="12"/>
  <c r="I60" i="11"/>
  <c r="J60" i="11" s="1"/>
  <c r="G60" i="11"/>
  <c r="E60" i="11"/>
  <c r="C60" i="11"/>
  <c r="K59" i="11"/>
  <c r="L59" i="11" s="1"/>
  <c r="J59" i="11"/>
  <c r="H59" i="11"/>
  <c r="F59" i="11"/>
  <c r="D59" i="11"/>
  <c r="K58" i="11"/>
  <c r="L58" i="11" s="1"/>
  <c r="J58" i="11"/>
  <c r="H58" i="11"/>
  <c r="F58" i="11"/>
  <c r="D58" i="11"/>
  <c r="K57" i="11"/>
  <c r="L57" i="11" s="1"/>
  <c r="J57" i="11"/>
  <c r="H57" i="11"/>
  <c r="F57" i="11"/>
  <c r="D57" i="11"/>
  <c r="K56" i="11"/>
  <c r="L56" i="11" s="1"/>
  <c r="J56" i="11"/>
  <c r="H56" i="11"/>
  <c r="F56" i="11"/>
  <c r="D56" i="11"/>
  <c r="K55" i="11"/>
  <c r="L55" i="11" s="1"/>
  <c r="J55" i="11"/>
  <c r="H55" i="11"/>
  <c r="F55" i="11"/>
  <c r="D55" i="11"/>
  <c r="K54" i="11"/>
  <c r="L54" i="11" s="1"/>
  <c r="J54" i="11"/>
  <c r="H54" i="11"/>
  <c r="F54" i="11"/>
  <c r="D54" i="11"/>
  <c r="K53" i="11"/>
  <c r="L53" i="11" s="1"/>
  <c r="J53" i="11"/>
  <c r="H53" i="11"/>
  <c r="F53" i="11"/>
  <c r="D53" i="11"/>
  <c r="K52" i="11"/>
  <c r="L52" i="11" s="1"/>
  <c r="J52" i="11"/>
  <c r="H52" i="11"/>
  <c r="F52" i="11"/>
  <c r="D52" i="11"/>
  <c r="K51" i="11"/>
  <c r="L51" i="11" s="1"/>
  <c r="J51" i="11"/>
  <c r="H51" i="11"/>
  <c r="F51" i="11"/>
  <c r="D51" i="11"/>
  <c r="K50" i="11"/>
  <c r="L50" i="11" s="1"/>
  <c r="J50" i="11"/>
  <c r="H50" i="11"/>
  <c r="F50" i="11"/>
  <c r="D50" i="11"/>
  <c r="K49" i="11"/>
  <c r="L49" i="11" s="1"/>
  <c r="J49" i="11"/>
  <c r="H49" i="11"/>
  <c r="F49" i="11"/>
  <c r="D49" i="11"/>
  <c r="K48" i="11"/>
  <c r="L48" i="11" s="1"/>
  <c r="J48" i="11"/>
  <c r="H48" i="11"/>
  <c r="F48" i="11"/>
  <c r="D48" i="11"/>
  <c r="K46" i="11"/>
  <c r="L46" i="11" s="1"/>
  <c r="J46" i="11"/>
  <c r="H46" i="11"/>
  <c r="F46" i="11"/>
  <c r="D46" i="11"/>
  <c r="K45" i="11"/>
  <c r="L45" i="11" s="1"/>
  <c r="J45" i="11"/>
  <c r="H45" i="11"/>
  <c r="F45" i="11"/>
  <c r="D45" i="11"/>
  <c r="K44" i="11"/>
  <c r="L44" i="11" s="1"/>
  <c r="J44" i="11"/>
  <c r="H44" i="11"/>
  <c r="F44" i="11"/>
  <c r="D44" i="11"/>
  <c r="K43" i="11"/>
  <c r="L43" i="11" s="1"/>
  <c r="J43" i="11"/>
  <c r="H43" i="11"/>
  <c r="F43" i="11"/>
  <c r="D43" i="11"/>
  <c r="K42" i="11"/>
  <c r="L42" i="11" s="1"/>
  <c r="J42" i="11"/>
  <c r="H42" i="11"/>
  <c r="F42" i="11"/>
  <c r="D42" i="11"/>
  <c r="K41" i="11"/>
  <c r="L41" i="11" s="1"/>
  <c r="J41" i="11"/>
  <c r="H41" i="11"/>
  <c r="F41" i="11"/>
  <c r="D41" i="11"/>
  <c r="K40" i="11"/>
  <c r="L40" i="11" s="1"/>
  <c r="J40" i="11"/>
  <c r="H40" i="11"/>
  <c r="F40" i="11"/>
  <c r="D40" i="11"/>
  <c r="K39" i="11"/>
  <c r="L39" i="11" s="1"/>
  <c r="J39" i="11"/>
  <c r="H39" i="11"/>
  <c r="F39" i="11"/>
  <c r="D39" i="11"/>
  <c r="K38" i="11"/>
  <c r="L38" i="11" s="1"/>
  <c r="J38" i="11"/>
  <c r="H38" i="11"/>
  <c r="F38" i="11"/>
  <c r="D38" i="11"/>
  <c r="K37" i="11"/>
  <c r="L37" i="11" s="1"/>
  <c r="J37" i="11"/>
  <c r="H37" i="11"/>
  <c r="F37" i="11"/>
  <c r="D37" i="11"/>
  <c r="K36" i="11"/>
  <c r="L36" i="11" s="1"/>
  <c r="J36" i="11"/>
  <c r="H36" i="11"/>
  <c r="F36" i="11"/>
  <c r="D36" i="11"/>
  <c r="K35" i="11"/>
  <c r="L35" i="11" s="1"/>
  <c r="J35" i="11"/>
  <c r="H35" i="11"/>
  <c r="F35" i="11"/>
  <c r="D35" i="11"/>
  <c r="K34" i="11"/>
  <c r="L34" i="11" s="1"/>
  <c r="J34" i="11"/>
  <c r="H34" i="11"/>
  <c r="F34" i="11"/>
  <c r="D34" i="11"/>
  <c r="K33" i="11"/>
  <c r="L33" i="11" s="1"/>
  <c r="J33" i="11"/>
  <c r="H33" i="11"/>
  <c r="F33" i="11"/>
  <c r="D33" i="11"/>
  <c r="K32" i="11"/>
  <c r="L32" i="11" s="1"/>
  <c r="J32" i="11"/>
  <c r="H32" i="11"/>
  <c r="F32" i="11"/>
  <c r="D32" i="11"/>
  <c r="K31" i="11"/>
  <c r="L31" i="11" s="1"/>
  <c r="J31" i="11"/>
  <c r="H31" i="11"/>
  <c r="F31" i="11"/>
  <c r="D31" i="11"/>
  <c r="K28" i="11"/>
  <c r="L28" i="11" s="1"/>
  <c r="J28" i="11"/>
  <c r="H28" i="11"/>
  <c r="F28" i="11"/>
  <c r="D28" i="11"/>
  <c r="K27" i="11"/>
  <c r="L27" i="11" s="1"/>
  <c r="J27" i="11"/>
  <c r="H27" i="11"/>
  <c r="F27" i="11"/>
  <c r="D27" i="11"/>
  <c r="K26" i="11"/>
  <c r="L26" i="11" s="1"/>
  <c r="J26" i="11"/>
  <c r="H26" i="11"/>
  <c r="F26" i="11"/>
  <c r="D26" i="11"/>
  <c r="K25" i="11"/>
  <c r="L25" i="11" s="1"/>
  <c r="J25" i="11"/>
  <c r="H25" i="11"/>
  <c r="F25" i="11"/>
  <c r="D25" i="11"/>
  <c r="K24" i="11"/>
  <c r="L24" i="11" s="1"/>
  <c r="J24" i="11"/>
  <c r="H24" i="11"/>
  <c r="F24" i="11"/>
  <c r="D24" i="11"/>
  <c r="K23" i="11"/>
  <c r="L23" i="11" s="1"/>
  <c r="J23" i="11"/>
  <c r="H23" i="11"/>
  <c r="F23" i="11"/>
  <c r="D23" i="11"/>
  <c r="K22" i="11"/>
  <c r="L22" i="11" s="1"/>
  <c r="J22" i="11"/>
  <c r="H22" i="11"/>
  <c r="F22" i="11"/>
  <c r="D22" i="11"/>
  <c r="K21" i="11"/>
  <c r="L21" i="11" s="1"/>
  <c r="J21" i="11"/>
  <c r="H21" i="11"/>
  <c r="F21" i="11"/>
  <c r="D21" i="11"/>
  <c r="K20" i="11"/>
  <c r="L20" i="11" s="1"/>
  <c r="J20" i="11"/>
  <c r="H20" i="11"/>
  <c r="F20" i="11"/>
  <c r="D20" i="11"/>
  <c r="K19" i="11"/>
  <c r="L19" i="11" s="1"/>
  <c r="J19" i="11"/>
  <c r="H19" i="11"/>
  <c r="F19" i="11"/>
  <c r="D19" i="11"/>
  <c r="K18" i="11"/>
  <c r="L18" i="11" s="1"/>
  <c r="J18" i="11"/>
  <c r="H18" i="11"/>
  <c r="F18" i="11"/>
  <c r="D18" i="11"/>
  <c r="K17" i="11"/>
  <c r="L17" i="11" s="1"/>
  <c r="J17" i="11"/>
  <c r="H17" i="11"/>
  <c r="F17" i="11"/>
  <c r="D17" i="11"/>
  <c r="K16" i="11"/>
  <c r="L16" i="11" s="1"/>
  <c r="J16" i="11"/>
  <c r="H16" i="11"/>
  <c r="F16" i="11"/>
  <c r="D16" i="11"/>
  <c r="K15" i="11"/>
  <c r="L15" i="11" s="1"/>
  <c r="J15" i="11"/>
  <c r="H15" i="11"/>
  <c r="F15" i="11"/>
  <c r="D15" i="11"/>
  <c r="K14" i="11"/>
  <c r="L14" i="11" s="1"/>
  <c r="J14" i="11"/>
  <c r="H14" i="11"/>
  <c r="F14" i="11"/>
  <c r="D14" i="11"/>
  <c r="K13" i="11"/>
  <c r="L13" i="11" s="1"/>
  <c r="J13" i="11"/>
  <c r="H13" i="11"/>
  <c r="F13" i="11"/>
  <c r="D13" i="11"/>
  <c r="K12" i="11"/>
  <c r="L12" i="11" s="1"/>
  <c r="J12" i="11"/>
  <c r="H12" i="11"/>
  <c r="F12" i="11"/>
  <c r="D12" i="11"/>
  <c r="K11" i="11"/>
  <c r="L11" i="11" s="1"/>
  <c r="J11" i="11"/>
  <c r="H11" i="11"/>
  <c r="F11" i="11"/>
  <c r="D11" i="11"/>
  <c r="K10" i="11"/>
  <c r="L10" i="11" s="1"/>
  <c r="J10" i="11"/>
  <c r="H10" i="11"/>
  <c r="F10" i="11"/>
  <c r="D10" i="11"/>
  <c r="K9" i="11"/>
  <c r="L9" i="11" s="1"/>
  <c r="J9" i="11"/>
  <c r="H9" i="11"/>
  <c r="F9" i="11"/>
  <c r="D9" i="11"/>
  <c r="K8" i="11"/>
  <c r="L8" i="11" s="1"/>
  <c r="J8" i="11"/>
  <c r="H8" i="11"/>
  <c r="F8" i="11"/>
  <c r="D8" i="11"/>
  <c r="K7" i="11"/>
  <c r="L7" i="11" s="1"/>
  <c r="J7" i="11"/>
  <c r="H7" i="11"/>
  <c r="F7" i="11"/>
  <c r="D7" i="11"/>
  <c r="K6" i="11"/>
  <c r="L6" i="11" s="1"/>
  <c r="J6" i="11"/>
  <c r="H6" i="11"/>
  <c r="F6" i="11"/>
  <c r="D6" i="11"/>
  <c r="K5" i="11"/>
  <c r="L5" i="11" s="1"/>
  <c r="J5" i="11"/>
  <c r="H5" i="11"/>
  <c r="F5" i="11"/>
  <c r="D5" i="11"/>
  <c r="K4" i="11"/>
  <c r="J4" i="11"/>
  <c r="H4" i="11"/>
  <c r="F4" i="11"/>
  <c r="D4" i="11"/>
  <c r="H60" i="12" l="1"/>
  <c r="D60" i="12"/>
  <c r="D60" i="11"/>
  <c r="F60" i="12"/>
  <c r="K60" i="12"/>
  <c r="L60" i="12" s="1"/>
  <c r="K60" i="11"/>
  <c r="L60" i="11" s="1"/>
  <c r="F60" i="11"/>
  <c r="J60" i="12"/>
  <c r="L4" i="12"/>
  <c r="L4" i="11"/>
  <c r="H60" i="11"/>
</calcChain>
</file>

<file path=xl/sharedStrings.xml><?xml version="1.0" encoding="utf-8"?>
<sst xmlns="http://schemas.openxmlformats.org/spreadsheetml/2006/main" count="2231" uniqueCount="119">
  <si>
    <t>Country</t>
  </si>
  <si>
    <t>Total population</t>
  </si>
  <si>
    <t>Population under low/medium HDI exposed to 0 to 1.83 consecutive dry days (maximum number of)</t>
  </si>
  <si>
    <t>Population under low/medium HDI exposed to 1.84 to 3.66 consecutive dry days (maximum number of)</t>
  </si>
  <si>
    <t>Population under low/medium HDI exposed to 3.67 to 10.98 consecutive dry days (maximum number of)</t>
  </si>
  <si>
    <t>Population under low/medium HDI exposed to 10.99 to 21.79 consecutive dry days (maximum number of)</t>
  </si>
  <si>
    <t>Total population under low/medium HDI exposed to 1.84 to 21.79 consecutive dry days (maximum number of)</t>
  </si>
  <si>
    <t>Time Period</t>
  </si>
  <si>
    <t>2020-2039</t>
  </si>
  <si>
    <t>Area</t>
  </si>
  <si>
    <t xml:space="preserve">Population </t>
  </si>
  <si>
    <t>%</t>
  </si>
  <si>
    <t>Afghanistan</t>
  </si>
  <si>
    <t>American Samoa</t>
  </si>
  <si>
    <t>Armenia</t>
  </si>
  <si>
    <t>Australia</t>
  </si>
  <si>
    <t>Azerbaijan</t>
  </si>
  <si>
    <t>Bangladesh</t>
  </si>
  <si>
    <t>Bhutan</t>
  </si>
  <si>
    <t>Brunei Darussalam</t>
  </si>
  <si>
    <t>Cambodia</t>
  </si>
  <si>
    <t>China</t>
  </si>
  <si>
    <t>Cook Islands</t>
  </si>
  <si>
    <t>Democratic People's Republic of Korea</t>
  </si>
  <si>
    <t>Fiji</t>
  </si>
  <si>
    <t>French Polynesia</t>
  </si>
  <si>
    <t>Georgia</t>
  </si>
  <si>
    <t>Guam</t>
  </si>
  <si>
    <t>India</t>
  </si>
  <si>
    <t>Indonesia</t>
  </si>
  <si>
    <t>Iran (Islamic Republic of)</t>
  </si>
  <si>
    <t>Japan</t>
  </si>
  <si>
    <t>Kazakhstan</t>
  </si>
  <si>
    <t>Kiribati</t>
  </si>
  <si>
    <t>Kyrgyzstan</t>
  </si>
  <si>
    <t>Lao People's Democratic Republic</t>
  </si>
  <si>
    <t>Malaysia</t>
  </si>
  <si>
    <t>Maldives</t>
  </si>
  <si>
    <t>N/A</t>
  </si>
  <si>
    <t>Marshall Islands</t>
  </si>
  <si>
    <t>Micronesia (Federated States of)</t>
  </si>
  <si>
    <t>Mongolia</t>
  </si>
  <si>
    <t>Myanmar</t>
  </si>
  <si>
    <t>Nauru</t>
  </si>
  <si>
    <t>Nepal</t>
  </si>
  <si>
    <t>New Caledonia</t>
  </si>
  <si>
    <t>New Zealand</t>
  </si>
  <si>
    <t>Niue</t>
  </si>
  <si>
    <t>Northern Mariana Islands</t>
  </si>
  <si>
    <t>Pakistan</t>
  </si>
  <si>
    <t>Palau</t>
  </si>
  <si>
    <t>Papua New Guinea</t>
  </si>
  <si>
    <t>Philippines</t>
  </si>
  <si>
    <t>Republic of Korea</t>
  </si>
  <si>
    <t>Russian Federation</t>
  </si>
  <si>
    <t>Samoa</t>
  </si>
  <si>
    <t>Singapore</t>
  </si>
  <si>
    <t>Solomon Islands</t>
  </si>
  <si>
    <t>Sri Lanka</t>
  </si>
  <si>
    <t>Tajikistan</t>
  </si>
  <si>
    <t>Thailand</t>
  </si>
  <si>
    <t>Timor-Leste</t>
  </si>
  <si>
    <t>Tonga</t>
  </si>
  <si>
    <t>Turkey</t>
  </si>
  <si>
    <t>Turkmenistan</t>
  </si>
  <si>
    <t>Tuvalu</t>
  </si>
  <si>
    <t>Uzbekistan</t>
  </si>
  <si>
    <t>Vanuatu</t>
  </si>
  <si>
    <t>Viet Nam</t>
  </si>
  <si>
    <t>Grand Total</t>
  </si>
  <si>
    <t>Population under low/medium HDI exposed to 10.99 to 30.4 consecutive dry days (maximum number of)</t>
  </si>
  <si>
    <t>Total population under low/medium HDI exposed to 1.84 to 30.4 consecutive dry days (maximum number of)</t>
  </si>
  <si>
    <t>2040-2059</t>
  </si>
  <si>
    <t>Total Population</t>
  </si>
  <si>
    <t>Population exposed to medium-high cascading risk (Drought RCP 8.5, DALY and population density)</t>
  </si>
  <si>
    <t>Population exposed to high cascading risk (Drought RCP 8.5, DALY and population density)</t>
  </si>
  <si>
    <t>Population exposed to very high cascading risk (Drought RCP 8.5, DALY and population density)</t>
  </si>
  <si>
    <t>Population</t>
  </si>
  <si>
    <t>Total Health facilities</t>
  </si>
  <si>
    <t>Health facilities exposed to 0 to 1.83 consecutive dry days (maximum number of)</t>
  </si>
  <si>
    <t>Health facilities exposed to 1.84 to 3.66 consecutive dry days (maximum number of)</t>
  </si>
  <si>
    <t>Health facilities exposed to 3.67 to 10.98 consecutive dry days (maximum number of)</t>
  </si>
  <si>
    <t>Health facilities exposed to 10.99 to 21.79 consecutive dry days (maximum number of)</t>
  </si>
  <si>
    <t>Total Health facilities exposed to 1.84 to 21.79 consecutive dry days (maximum number of)</t>
  </si>
  <si>
    <t>Health Facilities</t>
  </si>
  <si>
    <t>Health facilities exposed to 10.99 to 30.4 consecutive dry days (maximum number of)</t>
  </si>
  <si>
    <t>Total Health facilities exposed to 1.84 to 30.4 consecutive dry days (maximum number of)</t>
  </si>
  <si>
    <t>Total number of all hydropower plants</t>
  </si>
  <si>
    <t>Hydro Power Plants</t>
  </si>
  <si>
    <t>Hydro Power Plants Capacity (MWe)</t>
  </si>
  <si>
    <t>Grand total</t>
  </si>
  <si>
    <t>Total Electrical grid connectivity</t>
  </si>
  <si>
    <t>Electrical grid connectivity exposed to 0 to 1.83 consecutive dry days (maximum number of)</t>
  </si>
  <si>
    <t>Electrical grid connectivity exposed to 1.84 to 3.66 consecutive dry days (maximum number of)</t>
  </si>
  <si>
    <t>Electrical grid connectivity exposed to 3.67 to 10.98 consecutive dry days (maximum number of)</t>
  </si>
  <si>
    <t>Electrical grid connectivity exposed to 10.99 to 21.79 consecutive dry days (maximum number of)</t>
  </si>
  <si>
    <t>Total electrical grid connectivity exposed to 1.84 to 21.79 consecutive dry days (maximum number of)</t>
  </si>
  <si>
    <t>Electrical grid connectivity</t>
  </si>
  <si>
    <t>GRAND TOTAL</t>
  </si>
  <si>
    <t>Electrical grid connectivity exposed to 10.99 to 30.4 consecutive dry days (maximum number of)</t>
  </si>
  <si>
    <t>Total electrical grid connectivity exposed to 1.84 to 30.4 consecutive dry days (maximum number of)</t>
  </si>
  <si>
    <t>Population exposed to medium-high to very high cascading risk (Drought RCP 8.5, DALY and population density)</t>
  </si>
  <si>
    <t>Total number of health facilities</t>
  </si>
  <si>
    <t>Total capacity of all hydro power plants</t>
  </si>
  <si>
    <t>Number of hydropower plants exposed to 0 to 1.83 consecutive dry days (maximum number of)</t>
  </si>
  <si>
    <t>Capacity of Hydropower plants exposed to 0 to 1.83 consecutive dry days (maximum number of)</t>
  </si>
  <si>
    <t>Number of hydropower plants exposed to 1.84 to 3.66 consecutive dry days (maximum number of)</t>
  </si>
  <si>
    <t>Capacity of Hydropower plants exposed to 1.84 to 3.66 consecutive dry days (maximum number of)</t>
  </si>
  <si>
    <t>Number of hydropower plants exposed to 3.67 to 10.98 consecutive dry days (maximum number of)</t>
  </si>
  <si>
    <t>Capacity of Hydropower plants exposed to 3.67 to 10.98 consecutive dry days (maximum number of)</t>
  </si>
  <si>
    <t>Number of hydropower plants exposed to 10.99 to 21.79 consecutive dry days (maximum number of)</t>
  </si>
  <si>
    <t>Capacity of Hydropower plants exposed to 10.99 to 21.79 consecutive dry days (maximum number of)</t>
  </si>
  <si>
    <t>Total Number of hydropower plants exposed to 1.84 to 21.79 consecutive dry days (maximum number of)</t>
  </si>
  <si>
    <t>Total Capacity of Hydropower plants exposed to 1.84 to 21.79 consecutive dry days (maximum number of)</t>
  </si>
  <si>
    <t>Number of hydropower  plants exposed to 0 to 1.83 consecutive dry days (maximum number of)</t>
  </si>
  <si>
    <t>Number of hydropower plants exposed to 10.99 to 30.4 consecutive dry days (maximum number of)</t>
  </si>
  <si>
    <t>Capacity of Hydropower plants exposed to 10.99 to 30.4 consecutive dry days (maximum number of)</t>
  </si>
  <si>
    <t>Total Number of hydropower plants exposed to 1.84 to 30.4 consecutive dry days (maximum number of)</t>
  </si>
  <si>
    <t>Total Capacity of Hydropower plants exposed to 1.84 to 30.4 consecutive dry days (maximum number 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</si>
</sst>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/>
    <xf numFmtId="0" fontId="2" fillId="0" borderId="0" xfId="1"/>
    <xf numFmtId="0" fontId="1" fillId="0" borderId="0" xfId="1" applyFont="1"/>
    <xf numFmtId="3" fontId="1" fillId="0" borderId="0" xfId="1" applyNumberFormat="1" applyFont="1" applyAlignment="1">
      <alignment horizontal="center" vertical="center" wrapText="1"/>
    </xf>
    <xf numFmtId="3" fontId="2" fillId="0" borderId="0" xfId="1" applyNumberFormat="1"/>
    <xf numFmtId="1" fontId="2" fillId="0" borderId="0" xfId="1" applyNumberFormat="1"/>
    <xf numFmtId="164" fontId="2" fillId="0" borderId="0" xfId="1" applyNumberFormat="1"/>
    <xf numFmtId="1" fontId="1" fillId="0" borderId="0" xfId="1" applyNumberFormat="1" applyFont="1"/>
    <xf numFmtId="164" fontId="1" fillId="0" borderId="0" xfId="1" applyNumberFormat="1" applyFont="1"/>
    <xf numFmtId="164" fontId="1" fillId="0" borderId="0" xfId="1" applyNumberFormat="1" applyFont="1" applyAlignment="1">
      <alignment horizontal="center" vertical="center" wrapText="1"/>
    </xf>
    <xf numFmtId="9" fontId="0" fillId="0" borderId="0" xfId="2" applyFont="1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4" fontId="5" fillId="0" borderId="2" xfId="4" applyNumberFormat="1" applyFont="1" applyFill="1" applyBorder="1" applyAlignment="1">
      <alignment horizontal="center" vertical="center"/>
    </xf>
    <xf numFmtId="0" fontId="5" fillId="0" borderId="0" xfId="3" applyFont="1"/>
    <xf numFmtId="0" fontId="4" fillId="0" borderId="0" xfId="3"/>
    <xf numFmtId="164" fontId="0" fillId="0" borderId="0" xfId="4" applyNumberFormat="1" applyFont="1"/>
    <xf numFmtId="0" fontId="0" fillId="0" borderId="0" xfId="0" applyAlignment="1">
      <alignment horizontal="right"/>
    </xf>
    <xf numFmtId="164" fontId="0" fillId="0" borderId="0" xfId="4" applyNumberFormat="1" applyFont="1" applyAlignment="1">
      <alignment horizontal="right"/>
    </xf>
    <xf numFmtId="0" fontId="4" fillId="0" borderId="0" xfId="3" applyAlignment="1">
      <alignment horizontal="right"/>
    </xf>
    <xf numFmtId="0" fontId="0" fillId="0" borderId="0" xfId="3" applyFont="1" applyAlignment="1">
      <alignment horizontal="right"/>
    </xf>
    <xf numFmtId="164" fontId="0" fillId="0" borderId="0" xfId="4" applyNumberFormat="1" applyFont="1" applyFill="1" applyAlignment="1">
      <alignment horizontal="right"/>
    </xf>
    <xf numFmtId="0" fontId="5" fillId="0" borderId="0" xfId="3" applyFont="1" applyAlignment="1">
      <alignment horizontal="right"/>
    </xf>
    <xf numFmtId="164" fontId="1" fillId="0" borderId="0" xfId="4" applyNumberFormat="1" applyFont="1" applyAlignment="1">
      <alignment horizontal="right"/>
    </xf>
    <xf numFmtId="0" fontId="6" fillId="0" borderId="0" xfId="1" applyFont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5" fillId="0" borderId="2" xfId="4" applyNumberFormat="1" applyFont="1" applyFill="1" applyBorder="1" applyAlignment="1">
      <alignment horizontal="right" vertical="center"/>
    </xf>
    <xf numFmtId="3" fontId="2" fillId="0" borderId="0" xfId="1" applyNumberFormat="1" applyAlignment="1">
      <alignment horizontal="right"/>
    </xf>
    <xf numFmtId="9" fontId="0" fillId="0" borderId="0" xfId="2" applyFont="1" applyAlignment="1">
      <alignment horizontal="right"/>
    </xf>
    <xf numFmtId="9" fontId="2" fillId="0" borderId="0" xfId="2" applyFont="1" applyAlignment="1">
      <alignment horizontal="right"/>
    </xf>
    <xf numFmtId="3" fontId="2" fillId="0" borderId="0" xfId="2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164" fontId="2" fillId="0" borderId="0" xfId="1" applyNumberFormat="1" applyAlignment="1">
      <alignment horizontal="right"/>
    </xf>
    <xf numFmtId="164" fontId="1" fillId="0" borderId="0" xfId="1" applyNumberFormat="1" applyFont="1" applyAlignment="1">
      <alignment horizontal="right"/>
    </xf>
    <xf numFmtId="1" fontId="2" fillId="0" borderId="0" xfId="1" applyNumberFormat="1" applyAlignment="1">
      <alignment horizontal="right"/>
    </xf>
    <xf numFmtId="1" fontId="1" fillId="0" borderId="0" xfId="1" applyNumberFormat="1" applyFont="1" applyAlignment="1">
      <alignment horizontal="right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5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 wrapText="1"/>
    </xf>
    <xf numFmtId="1" fontId="1" fillId="5" borderId="0" xfId="0" applyNumberFormat="1" applyFont="1" applyFill="1" applyAlignment="1">
      <alignment horizontal="center" vertical="center" wrapText="1"/>
    </xf>
    <xf numFmtId="3" fontId="6" fillId="6" borderId="0" xfId="0" applyNumberFormat="1" applyFont="1" applyFill="1" applyAlignment="1">
      <alignment horizontal="center" vertical="center" wrapText="1"/>
    </xf>
    <xf numFmtId="3" fontId="6" fillId="7" borderId="0" xfId="0" applyNumberFormat="1" applyFont="1" applyFill="1" applyAlignment="1">
      <alignment horizontal="center" vertical="center" wrapText="1"/>
    </xf>
    <xf numFmtId="3" fontId="6" fillId="8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">
    <cellStyle name="Normal" xfId="0" builtinId="0"/>
    <cellStyle name="Normal 2" xfId="1" xr:uid="{1528E0F2-80E0-4865-BB01-13F1BC54EB87}"/>
    <cellStyle name="Normal 3" xfId="3" xr:uid="{D20024FC-395B-4499-991B-A81AD539FAE8}"/>
    <cellStyle name="Percent 2" xfId="2" xr:uid="{972AB735-2617-483C-BBAD-D0E8FCF7576C}"/>
    <cellStyle name="Percent 3" xfId="4" xr:uid="{75AD1AD9-D870-4E65-A7CE-B6200ED87873}"/>
  </cellStyles>
  <dxfs count="0"/>
  <tableStyles count="1" defaultTableStyle="TableStyleMedium2" defaultPivotStyle="PivotStyleLight16">
    <tableStyle name="Invisible" pivot="0" table="0" count="0" xr9:uid="{02A59F12-DE6D-4526-805A-7EFF06780F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87DC-A76B-43F0-8DFE-AD42ED4E239C}">
  <dimension ref="A1:L62"/>
  <sheetViews>
    <sheetView topLeftCell="F1" workbookViewId="0">
      <selection activeCell="B2" sqref="B2"/>
    </sheetView>
  </sheetViews>
  <sheetFormatPr defaultColWidth="8.6640625" defaultRowHeight="13.2" x14ac:dyDescent="0.25"/>
  <cols>
    <col min="1" max="1" width="41.33203125" style="2" bestFit="1" customWidth="1"/>
    <col min="2" max="2" width="14.6640625" style="5" customWidth="1"/>
    <col min="3" max="3" width="18.44140625" style="6" bestFit="1" customWidth="1"/>
    <col min="4" max="4" width="7.33203125" style="7" bestFit="1" customWidth="1"/>
    <col min="5" max="5" width="18.44140625" style="6" bestFit="1" customWidth="1"/>
    <col min="6" max="6" width="8.6640625" style="7" customWidth="1"/>
    <col min="7" max="7" width="18.44140625" style="6" bestFit="1" customWidth="1"/>
    <col min="8" max="8" width="8.6640625" style="7" customWidth="1"/>
    <col min="9" max="9" width="18.44140625" style="6" bestFit="1" customWidth="1"/>
    <col min="10" max="10" width="8.6640625" style="7" customWidth="1"/>
    <col min="11" max="11" width="22.5546875" style="6" bestFit="1" customWidth="1"/>
    <col min="12" max="12" width="8.6640625" style="7" customWidth="1"/>
    <col min="13" max="16384" width="8.6640625" style="2"/>
  </cols>
  <sheetData>
    <row r="1" spans="1:12" ht="73.95" customHeight="1" x14ac:dyDescent="0.25">
      <c r="A1" s="62" t="s">
        <v>0</v>
      </c>
      <c r="B1" s="55" t="s">
        <v>1</v>
      </c>
      <c r="C1" s="68" t="s">
        <v>2</v>
      </c>
      <c r="D1" s="68"/>
      <c r="E1" s="69" t="s">
        <v>3</v>
      </c>
      <c r="F1" s="69"/>
      <c r="G1" s="70" t="s">
        <v>4</v>
      </c>
      <c r="H1" s="70"/>
      <c r="I1" s="71" t="s">
        <v>5</v>
      </c>
      <c r="J1" s="71"/>
      <c r="K1" s="67" t="s">
        <v>6</v>
      </c>
      <c r="L1" s="67"/>
    </row>
    <row r="2" spans="1:12" customFormat="1" ht="14.4" x14ac:dyDescent="0.3">
      <c r="A2" s="63" t="s">
        <v>7</v>
      </c>
      <c r="B2" s="63">
        <v>2020</v>
      </c>
      <c r="C2" s="67" t="s">
        <v>8</v>
      </c>
      <c r="D2" s="67"/>
      <c r="E2" s="67" t="s">
        <v>8</v>
      </c>
      <c r="F2" s="67"/>
      <c r="G2" s="67" t="s">
        <v>8</v>
      </c>
      <c r="H2" s="67"/>
      <c r="I2" s="67" t="s">
        <v>8</v>
      </c>
      <c r="J2" s="67"/>
      <c r="K2" s="67" t="s">
        <v>8</v>
      </c>
      <c r="L2" s="67"/>
    </row>
    <row r="3" spans="1:12" x14ac:dyDescent="0.25">
      <c r="A3" s="62" t="s">
        <v>9</v>
      </c>
      <c r="B3" s="58" t="s">
        <v>10</v>
      </c>
      <c r="C3" s="58" t="s">
        <v>10</v>
      </c>
      <c r="D3" s="58" t="s">
        <v>11</v>
      </c>
      <c r="E3" s="58" t="s">
        <v>10</v>
      </c>
      <c r="F3" s="12" t="s">
        <v>11</v>
      </c>
      <c r="G3" s="58" t="s">
        <v>10</v>
      </c>
      <c r="H3" s="12" t="s">
        <v>11</v>
      </c>
      <c r="I3" s="58" t="s">
        <v>10</v>
      </c>
      <c r="J3" s="12" t="s">
        <v>11</v>
      </c>
      <c r="K3" s="58" t="s">
        <v>10</v>
      </c>
      <c r="L3" s="12" t="s">
        <v>11</v>
      </c>
    </row>
    <row r="4" spans="1:12" ht="14.4" x14ac:dyDescent="0.3">
      <c r="A4" s="2" t="s">
        <v>12</v>
      </c>
      <c r="B4" s="56">
        <v>30471532.411708899</v>
      </c>
      <c r="C4" s="6">
        <v>2542723.3873419189</v>
      </c>
      <c r="D4" s="7">
        <f>C4/B4</f>
        <v>8.3445865241908862E-2</v>
      </c>
      <c r="E4" s="6">
        <v>876211.00970028341</v>
      </c>
      <c r="F4" s="7">
        <f>E4/B4</f>
        <v>2.8755068759311664E-2</v>
      </c>
      <c r="G4" s="6">
        <v>2167072.371182919</v>
      </c>
      <c r="H4" s="7">
        <f>G4/B4</f>
        <v>7.1117932039092543E-2</v>
      </c>
      <c r="I4" s="6">
        <v>0</v>
      </c>
      <c r="J4" s="7">
        <f>I4/B4</f>
        <v>0</v>
      </c>
      <c r="K4" s="6">
        <f>E4+G4+I4</f>
        <v>3043283.3808832024</v>
      </c>
      <c r="L4" s="7">
        <f>K4/B4</f>
        <v>9.9873000798404207E-2</v>
      </c>
    </row>
    <row r="5" spans="1:12" ht="14.4" x14ac:dyDescent="0.3">
      <c r="A5" s="2" t="s">
        <v>13</v>
      </c>
      <c r="B5" s="56">
        <v>35386.989753490299</v>
      </c>
      <c r="C5" s="6">
        <v>0</v>
      </c>
      <c r="D5" s="7">
        <f t="shared" ref="D5:D59" si="0">C5/B5</f>
        <v>0</v>
      </c>
      <c r="E5" s="6">
        <v>0</v>
      </c>
      <c r="F5" s="7">
        <f t="shared" ref="F5:F59" si="1">E5/B5</f>
        <v>0</v>
      </c>
      <c r="G5" s="6">
        <v>0</v>
      </c>
      <c r="H5" s="7">
        <f t="shared" ref="H5:H59" si="2">G5/B5</f>
        <v>0</v>
      </c>
      <c r="I5" s="6">
        <v>0</v>
      </c>
      <c r="J5" s="7">
        <f t="shared" ref="J5:J59" si="3">I5/B5</f>
        <v>0</v>
      </c>
      <c r="K5" s="6">
        <f t="shared" ref="K5:K58" si="4">E5+G5+I5</f>
        <v>0</v>
      </c>
      <c r="L5" s="7">
        <f t="shared" ref="L5:L59" si="5">K5/B5</f>
        <v>0</v>
      </c>
    </row>
    <row r="6" spans="1:12" ht="14.4" x14ac:dyDescent="0.3">
      <c r="A6" s="2" t="s">
        <v>14</v>
      </c>
      <c r="B6" s="56">
        <v>2840052.33073295</v>
      </c>
      <c r="C6" s="6">
        <v>0</v>
      </c>
      <c r="D6" s="7">
        <f t="shared" si="0"/>
        <v>0</v>
      </c>
      <c r="E6" s="6">
        <v>0</v>
      </c>
      <c r="F6" s="7">
        <f t="shared" si="1"/>
        <v>0</v>
      </c>
      <c r="G6" s="6">
        <v>0</v>
      </c>
      <c r="H6" s="7">
        <f t="shared" si="2"/>
        <v>0</v>
      </c>
      <c r="I6" s="6">
        <v>0</v>
      </c>
      <c r="J6" s="7">
        <f t="shared" si="3"/>
        <v>0</v>
      </c>
      <c r="K6" s="6">
        <f t="shared" si="4"/>
        <v>0</v>
      </c>
      <c r="L6" s="7">
        <f t="shared" si="5"/>
        <v>0</v>
      </c>
    </row>
    <row r="7" spans="1:12" ht="14.4" x14ac:dyDescent="0.3">
      <c r="A7" s="2" t="s">
        <v>15</v>
      </c>
      <c r="B7" s="56">
        <v>20634758.124057502</v>
      </c>
      <c r="C7" s="6">
        <v>0</v>
      </c>
      <c r="D7" s="7">
        <f t="shared" si="0"/>
        <v>0</v>
      </c>
      <c r="E7" s="6">
        <v>0</v>
      </c>
      <c r="F7" s="7">
        <f t="shared" si="1"/>
        <v>0</v>
      </c>
      <c r="G7" s="6">
        <v>0</v>
      </c>
      <c r="H7" s="7">
        <f t="shared" si="2"/>
        <v>0</v>
      </c>
      <c r="I7" s="6">
        <v>0</v>
      </c>
      <c r="J7" s="7">
        <f t="shared" si="3"/>
        <v>0</v>
      </c>
      <c r="K7" s="6">
        <f t="shared" si="4"/>
        <v>0</v>
      </c>
      <c r="L7" s="7">
        <f t="shared" si="5"/>
        <v>0</v>
      </c>
    </row>
    <row r="8" spans="1:12" ht="14.4" x14ac:dyDescent="0.3">
      <c r="A8" s="2" t="s">
        <v>16</v>
      </c>
      <c r="B8" s="56">
        <v>10163789.967649501</v>
      </c>
      <c r="C8" s="6">
        <v>0</v>
      </c>
      <c r="D8" s="7">
        <f t="shared" si="0"/>
        <v>0</v>
      </c>
      <c r="E8" s="6">
        <v>0</v>
      </c>
      <c r="F8" s="7">
        <f t="shared" si="1"/>
        <v>0</v>
      </c>
      <c r="G8" s="6">
        <v>0</v>
      </c>
      <c r="H8" s="7">
        <f t="shared" si="2"/>
        <v>0</v>
      </c>
      <c r="I8" s="6">
        <v>0</v>
      </c>
      <c r="J8" s="7">
        <f t="shared" si="3"/>
        <v>0</v>
      </c>
      <c r="K8" s="6">
        <f t="shared" si="4"/>
        <v>0</v>
      </c>
      <c r="L8" s="7">
        <f t="shared" si="5"/>
        <v>0</v>
      </c>
    </row>
    <row r="9" spans="1:12" ht="14.4" x14ac:dyDescent="0.3">
      <c r="A9" s="2" t="s">
        <v>17</v>
      </c>
      <c r="B9" s="56">
        <v>152401935.888477</v>
      </c>
      <c r="C9" s="6">
        <v>33329586.526496891</v>
      </c>
      <c r="D9" s="7">
        <f t="shared" si="0"/>
        <v>0.2186952963044147</v>
      </c>
      <c r="E9" s="6">
        <v>65911193.16513595</v>
      </c>
      <c r="F9" s="7">
        <f t="shared" si="1"/>
        <v>0.43248265043934686</v>
      </c>
      <c r="G9" s="6">
        <v>25301806.151387449</v>
      </c>
      <c r="H9" s="7">
        <f t="shared" si="2"/>
        <v>0.16602024117267464</v>
      </c>
      <c r="I9" s="6">
        <v>0</v>
      </c>
      <c r="J9" s="7">
        <f t="shared" si="3"/>
        <v>0</v>
      </c>
      <c r="K9" s="6">
        <f t="shared" si="4"/>
        <v>91212999.316523403</v>
      </c>
      <c r="L9" s="7">
        <f t="shared" si="5"/>
        <v>0.59850289161202153</v>
      </c>
    </row>
    <row r="10" spans="1:12" ht="14.4" x14ac:dyDescent="0.3">
      <c r="A10" s="2" t="s">
        <v>18</v>
      </c>
      <c r="B10" s="56">
        <v>1021947.04180198</v>
      </c>
      <c r="C10" s="6">
        <v>286827.96779146418</v>
      </c>
      <c r="D10" s="7">
        <f t="shared" si="0"/>
        <v>0.28066813255382178</v>
      </c>
      <c r="E10" s="6">
        <v>396840.71809612209</v>
      </c>
      <c r="F10" s="7">
        <f t="shared" si="1"/>
        <v>0.38831828056019452</v>
      </c>
      <c r="G10" s="6">
        <v>0</v>
      </c>
      <c r="H10" s="7">
        <f t="shared" si="2"/>
        <v>0</v>
      </c>
      <c r="I10" s="6">
        <v>0</v>
      </c>
      <c r="J10" s="7">
        <f t="shared" si="3"/>
        <v>0</v>
      </c>
      <c r="K10" s="6">
        <f t="shared" si="4"/>
        <v>396840.71809612209</v>
      </c>
      <c r="L10" s="7">
        <f t="shared" si="5"/>
        <v>0.38831828056019452</v>
      </c>
    </row>
    <row r="11" spans="1:12" ht="14.4" x14ac:dyDescent="0.3">
      <c r="A11" s="2" t="s">
        <v>19</v>
      </c>
      <c r="B11" s="56">
        <v>449530.684799276</v>
      </c>
      <c r="C11" s="6">
        <v>0</v>
      </c>
      <c r="D11" s="7">
        <f t="shared" si="0"/>
        <v>0</v>
      </c>
      <c r="E11" s="6">
        <v>0</v>
      </c>
      <c r="F11" s="7">
        <f t="shared" si="1"/>
        <v>0</v>
      </c>
      <c r="G11" s="6">
        <v>0</v>
      </c>
      <c r="H11" s="7">
        <f t="shared" si="2"/>
        <v>0</v>
      </c>
      <c r="I11" s="6">
        <v>0</v>
      </c>
      <c r="J11" s="7">
        <f t="shared" si="3"/>
        <v>0</v>
      </c>
      <c r="K11" s="6">
        <f t="shared" si="4"/>
        <v>0</v>
      </c>
      <c r="L11" s="7">
        <f t="shared" si="5"/>
        <v>0</v>
      </c>
    </row>
    <row r="12" spans="1:12" ht="14.4" x14ac:dyDescent="0.3">
      <c r="A12" s="2" t="s">
        <v>20</v>
      </c>
      <c r="B12" s="56">
        <v>19395909.933095202</v>
      </c>
      <c r="C12" s="6">
        <v>6631831.5559743606</v>
      </c>
      <c r="D12" s="7">
        <f t="shared" si="0"/>
        <v>0.34191907360110391</v>
      </c>
      <c r="E12" s="6">
        <v>8127161.1686477661</v>
      </c>
      <c r="F12" s="7">
        <f t="shared" si="1"/>
        <v>0.41901417343562763</v>
      </c>
      <c r="G12" s="6">
        <v>179165.95549532771</v>
      </c>
      <c r="H12" s="7">
        <f t="shared" si="2"/>
        <v>9.2373060152036082E-3</v>
      </c>
      <c r="I12" s="6">
        <v>0</v>
      </c>
      <c r="J12" s="7">
        <f t="shared" si="3"/>
        <v>0</v>
      </c>
      <c r="K12" s="6">
        <f t="shared" si="4"/>
        <v>8306327.1241430938</v>
      </c>
      <c r="L12" s="7">
        <f t="shared" si="5"/>
        <v>0.42825147945083125</v>
      </c>
    </row>
    <row r="13" spans="1:12" ht="14.4" x14ac:dyDescent="0.3">
      <c r="A13" s="2" t="s">
        <v>21</v>
      </c>
      <c r="B13" s="56">
        <v>1446964797.52336</v>
      </c>
      <c r="C13" s="6">
        <v>56165132.531818792</v>
      </c>
      <c r="D13" s="7">
        <f t="shared" si="0"/>
        <v>3.8815825117481516E-2</v>
      </c>
      <c r="E13" s="6">
        <v>25978971.47974721</v>
      </c>
      <c r="F13" s="7">
        <f t="shared" si="1"/>
        <v>1.7954114380814991E-2</v>
      </c>
      <c r="G13" s="6">
        <v>3552317.7765590311</v>
      </c>
      <c r="H13" s="7">
        <f t="shared" si="2"/>
        <v>2.4550132682144136E-3</v>
      </c>
      <c r="I13" s="6">
        <v>0</v>
      </c>
      <c r="J13" s="7">
        <f t="shared" si="3"/>
        <v>0</v>
      </c>
      <c r="K13" s="6">
        <f t="shared" si="4"/>
        <v>29531289.256306242</v>
      </c>
      <c r="L13" s="7">
        <f t="shared" si="5"/>
        <v>2.0409127649029406E-2</v>
      </c>
    </row>
    <row r="14" spans="1:12" ht="14.4" x14ac:dyDescent="0.3">
      <c r="A14" s="2" t="s">
        <v>22</v>
      </c>
      <c r="B14" s="56">
        <v>5421.9981017112696</v>
      </c>
      <c r="C14" s="6">
        <v>0</v>
      </c>
      <c r="D14" s="7">
        <f t="shared" si="0"/>
        <v>0</v>
      </c>
      <c r="E14" s="6">
        <v>0</v>
      </c>
      <c r="F14" s="7">
        <f t="shared" si="1"/>
        <v>0</v>
      </c>
      <c r="G14" s="6">
        <v>0</v>
      </c>
      <c r="H14" s="7">
        <f t="shared" si="2"/>
        <v>0</v>
      </c>
      <c r="I14" s="6">
        <v>0</v>
      </c>
      <c r="J14" s="7">
        <f t="shared" si="3"/>
        <v>0</v>
      </c>
      <c r="K14" s="6">
        <f t="shared" si="4"/>
        <v>0</v>
      </c>
      <c r="L14" s="7">
        <f t="shared" si="5"/>
        <v>0</v>
      </c>
    </row>
    <row r="15" spans="1:12" ht="14.4" x14ac:dyDescent="0.3">
      <c r="A15" s="2" t="s">
        <v>23</v>
      </c>
      <c r="B15" s="56">
        <v>22616522.573074501</v>
      </c>
      <c r="C15" s="6">
        <v>0</v>
      </c>
      <c r="D15" s="7">
        <f t="shared" si="0"/>
        <v>0</v>
      </c>
      <c r="E15" s="6">
        <v>0</v>
      </c>
      <c r="F15" s="7">
        <f t="shared" si="1"/>
        <v>0</v>
      </c>
      <c r="G15" s="6">
        <v>0</v>
      </c>
      <c r="H15" s="7">
        <f t="shared" si="2"/>
        <v>0</v>
      </c>
      <c r="I15" s="6">
        <v>0</v>
      </c>
      <c r="J15" s="7">
        <f t="shared" si="3"/>
        <v>0</v>
      </c>
      <c r="K15" s="6">
        <f t="shared" si="4"/>
        <v>0</v>
      </c>
      <c r="L15" s="7">
        <f t="shared" si="5"/>
        <v>0</v>
      </c>
    </row>
    <row r="16" spans="1:12" ht="14.4" x14ac:dyDescent="0.3">
      <c r="A16" s="2" t="s">
        <v>24</v>
      </c>
      <c r="B16" s="56">
        <v>832206.71870253596</v>
      </c>
      <c r="C16" s="6">
        <v>0</v>
      </c>
      <c r="D16" s="7">
        <f t="shared" si="0"/>
        <v>0</v>
      </c>
      <c r="E16" s="6">
        <v>0</v>
      </c>
      <c r="F16" s="7">
        <f t="shared" si="1"/>
        <v>0</v>
      </c>
      <c r="G16" s="6">
        <v>0</v>
      </c>
      <c r="H16" s="7">
        <f t="shared" si="2"/>
        <v>0</v>
      </c>
      <c r="I16" s="6">
        <v>0</v>
      </c>
      <c r="J16" s="7">
        <f t="shared" si="3"/>
        <v>0</v>
      </c>
      <c r="K16" s="6">
        <f t="shared" si="4"/>
        <v>0</v>
      </c>
      <c r="L16" s="7">
        <f t="shared" si="5"/>
        <v>0</v>
      </c>
    </row>
    <row r="17" spans="1:12" ht="14.4" x14ac:dyDescent="0.3">
      <c r="A17" s="2" t="s">
        <v>25</v>
      </c>
      <c r="B17" s="56">
        <v>181270.68779108001</v>
      </c>
      <c r="C17" s="6">
        <v>0</v>
      </c>
      <c r="D17" s="7">
        <f t="shared" si="0"/>
        <v>0</v>
      </c>
      <c r="E17" s="6">
        <v>0</v>
      </c>
      <c r="F17" s="7">
        <f t="shared" si="1"/>
        <v>0</v>
      </c>
      <c r="G17" s="6">
        <v>0</v>
      </c>
      <c r="H17" s="7">
        <f t="shared" si="2"/>
        <v>0</v>
      </c>
      <c r="I17" s="6">
        <v>0</v>
      </c>
      <c r="J17" s="7">
        <f t="shared" si="3"/>
        <v>0</v>
      </c>
      <c r="K17" s="6">
        <f t="shared" si="4"/>
        <v>0</v>
      </c>
      <c r="L17" s="7">
        <f t="shared" si="5"/>
        <v>0</v>
      </c>
    </row>
    <row r="18" spans="1:12" ht="14.4" x14ac:dyDescent="0.3">
      <c r="A18" s="2" t="s">
        <v>26</v>
      </c>
      <c r="B18" s="56">
        <v>3674587.0240301499</v>
      </c>
      <c r="C18" s="6">
        <v>0</v>
      </c>
      <c r="D18" s="7">
        <f t="shared" si="0"/>
        <v>0</v>
      </c>
      <c r="E18" s="6">
        <v>0</v>
      </c>
      <c r="F18" s="7">
        <f t="shared" si="1"/>
        <v>0</v>
      </c>
      <c r="G18" s="6">
        <v>0</v>
      </c>
      <c r="H18" s="7">
        <f t="shared" si="2"/>
        <v>0</v>
      </c>
      <c r="I18" s="6">
        <v>0</v>
      </c>
      <c r="J18" s="7">
        <f t="shared" si="3"/>
        <v>0</v>
      </c>
      <c r="K18" s="6">
        <f t="shared" si="4"/>
        <v>0</v>
      </c>
      <c r="L18" s="7">
        <f t="shared" si="5"/>
        <v>0</v>
      </c>
    </row>
    <row r="19" spans="1:12" ht="14.4" x14ac:dyDescent="0.3">
      <c r="A19" s="2" t="s">
        <v>27</v>
      </c>
      <c r="B19" s="56">
        <v>147162.36649538801</v>
      </c>
      <c r="C19" s="6">
        <v>0</v>
      </c>
      <c r="D19" s="7">
        <f t="shared" si="0"/>
        <v>0</v>
      </c>
      <c r="E19" s="6">
        <v>0</v>
      </c>
      <c r="F19" s="7">
        <f t="shared" si="1"/>
        <v>0</v>
      </c>
      <c r="G19" s="6">
        <v>0</v>
      </c>
      <c r="H19" s="7">
        <f t="shared" si="2"/>
        <v>0</v>
      </c>
      <c r="I19" s="6">
        <v>0</v>
      </c>
      <c r="J19" s="7">
        <f t="shared" si="3"/>
        <v>0</v>
      </c>
      <c r="K19" s="6">
        <f t="shared" si="4"/>
        <v>0</v>
      </c>
      <c r="L19" s="7">
        <f t="shared" si="5"/>
        <v>0</v>
      </c>
    </row>
    <row r="20" spans="1:12" ht="14.4" x14ac:dyDescent="0.3">
      <c r="A20" s="2" t="s">
        <v>28</v>
      </c>
      <c r="B20" s="56">
        <v>1377605016.72948</v>
      </c>
      <c r="C20" s="6">
        <v>173687610.35287181</v>
      </c>
      <c r="D20" s="7">
        <f t="shared" si="0"/>
        <v>0.12607939739158108</v>
      </c>
      <c r="E20" s="6">
        <v>177841546.571601</v>
      </c>
      <c r="F20" s="7">
        <f t="shared" si="1"/>
        <v>0.12909472919444492</v>
      </c>
      <c r="G20" s="6">
        <v>335758414.50701612</v>
      </c>
      <c r="H20" s="7">
        <f t="shared" si="2"/>
        <v>0.24372618452285219</v>
      </c>
      <c r="I20" s="6">
        <v>2814757.6849970822</v>
      </c>
      <c r="J20" s="7">
        <f t="shared" si="3"/>
        <v>2.043225489755759E-3</v>
      </c>
      <c r="K20" s="6">
        <f t="shared" si="4"/>
        <v>516414718.76361418</v>
      </c>
      <c r="L20" s="7">
        <f t="shared" si="5"/>
        <v>0.37486413920705286</v>
      </c>
    </row>
    <row r="21" spans="1:12" ht="14.4" x14ac:dyDescent="0.3">
      <c r="A21" s="2" t="s">
        <v>29</v>
      </c>
      <c r="B21" s="56">
        <v>271161505.68291199</v>
      </c>
      <c r="C21" s="6">
        <v>17980042.055436701</v>
      </c>
      <c r="D21" s="7">
        <f t="shared" si="0"/>
        <v>6.630750190796629E-2</v>
      </c>
      <c r="E21" s="6">
        <v>11593520.709302589</v>
      </c>
      <c r="F21" s="7">
        <f t="shared" si="1"/>
        <v>4.2755038847068876E-2</v>
      </c>
      <c r="G21" s="6">
        <v>28664158.560908381</v>
      </c>
      <c r="H21" s="7">
        <f t="shared" si="2"/>
        <v>0.1057088043847469</v>
      </c>
      <c r="I21" s="6">
        <v>7191468.1624569893</v>
      </c>
      <c r="J21" s="7">
        <f t="shared" si="3"/>
        <v>2.6520977394433241E-2</v>
      </c>
      <c r="K21" s="6">
        <f t="shared" si="4"/>
        <v>47449147.432667956</v>
      </c>
      <c r="L21" s="7">
        <f t="shared" si="5"/>
        <v>0.17498482062624901</v>
      </c>
    </row>
    <row r="22" spans="1:12" ht="14.4" x14ac:dyDescent="0.3">
      <c r="A22" s="2" t="s">
        <v>30</v>
      </c>
      <c r="B22" s="56">
        <v>80174620.9475355</v>
      </c>
      <c r="C22" s="6">
        <v>19389.00548911095</v>
      </c>
      <c r="D22" s="7">
        <f t="shared" si="0"/>
        <v>2.4183470105582024E-4</v>
      </c>
      <c r="E22" s="6">
        <v>0</v>
      </c>
      <c r="F22" s="7">
        <f t="shared" si="1"/>
        <v>0</v>
      </c>
      <c r="G22" s="6">
        <v>233861.83120465279</v>
      </c>
      <c r="H22" s="7">
        <f t="shared" si="2"/>
        <v>2.9169059789841325E-3</v>
      </c>
      <c r="I22" s="6">
        <v>0</v>
      </c>
      <c r="J22" s="7">
        <f t="shared" si="3"/>
        <v>0</v>
      </c>
      <c r="K22" s="6">
        <f t="shared" si="4"/>
        <v>233861.83120465279</v>
      </c>
      <c r="L22" s="7">
        <f t="shared" si="5"/>
        <v>2.9169059789841325E-3</v>
      </c>
    </row>
    <row r="23" spans="1:12" ht="14.4" x14ac:dyDescent="0.3">
      <c r="A23" s="2" t="s">
        <v>31</v>
      </c>
      <c r="B23" s="56">
        <v>120862809.95781</v>
      </c>
      <c r="C23" s="6">
        <v>0</v>
      </c>
      <c r="D23" s="7">
        <f t="shared" si="0"/>
        <v>0</v>
      </c>
      <c r="E23" s="6">
        <v>0</v>
      </c>
      <c r="F23" s="7">
        <f t="shared" si="1"/>
        <v>0</v>
      </c>
      <c r="G23" s="6">
        <v>0</v>
      </c>
      <c r="H23" s="7">
        <f t="shared" si="2"/>
        <v>0</v>
      </c>
      <c r="I23" s="6">
        <v>0</v>
      </c>
      <c r="J23" s="7">
        <f t="shared" si="3"/>
        <v>0</v>
      </c>
      <c r="K23" s="6">
        <f t="shared" si="4"/>
        <v>0</v>
      </c>
      <c r="L23" s="7">
        <f t="shared" si="5"/>
        <v>0</v>
      </c>
    </row>
    <row r="24" spans="1:12" ht="14.4" x14ac:dyDescent="0.3">
      <c r="A24" s="2" t="s">
        <v>32</v>
      </c>
      <c r="B24" s="56">
        <v>18208904.914712202</v>
      </c>
      <c r="C24" s="6">
        <v>18761.351619720459</v>
      </c>
      <c r="D24" s="7">
        <f t="shared" si="0"/>
        <v>1.0303393700827059E-3</v>
      </c>
      <c r="E24" s="6">
        <v>3274.205545425415</v>
      </c>
      <c r="F24" s="7">
        <f t="shared" si="1"/>
        <v>1.7981342429768875E-4</v>
      </c>
      <c r="G24" s="6">
        <v>0</v>
      </c>
      <c r="H24" s="7">
        <f t="shared" si="2"/>
        <v>0</v>
      </c>
      <c r="I24" s="6">
        <v>0</v>
      </c>
      <c r="J24" s="7">
        <f t="shared" si="3"/>
        <v>0</v>
      </c>
      <c r="K24" s="6">
        <f t="shared" si="4"/>
        <v>3274.205545425415</v>
      </c>
      <c r="L24" s="7">
        <f t="shared" si="5"/>
        <v>1.7981342429768875E-4</v>
      </c>
    </row>
    <row r="25" spans="1:12" ht="14.4" x14ac:dyDescent="0.3">
      <c r="A25" s="2" t="s">
        <v>33</v>
      </c>
      <c r="B25" s="56">
        <v>2523.5203944332802</v>
      </c>
      <c r="C25" s="6">
        <v>0</v>
      </c>
      <c r="D25" s="7">
        <f t="shared" si="0"/>
        <v>0</v>
      </c>
      <c r="E25" s="6">
        <v>0</v>
      </c>
      <c r="F25" s="7">
        <f t="shared" si="1"/>
        <v>0</v>
      </c>
      <c r="G25" s="6">
        <v>0</v>
      </c>
      <c r="H25" s="7">
        <f t="shared" si="2"/>
        <v>0</v>
      </c>
      <c r="I25" s="6">
        <v>0</v>
      </c>
      <c r="J25" s="7">
        <f t="shared" si="3"/>
        <v>0</v>
      </c>
      <c r="K25" s="6">
        <f t="shared" si="4"/>
        <v>0</v>
      </c>
      <c r="L25" s="7">
        <f t="shared" si="5"/>
        <v>0</v>
      </c>
    </row>
    <row r="26" spans="1:12" ht="14.4" x14ac:dyDescent="0.3">
      <c r="A26" s="2" t="s">
        <v>34</v>
      </c>
      <c r="B26" s="56">
        <v>6319562.3007042296</v>
      </c>
      <c r="C26" s="6">
        <v>2240628.951374168</v>
      </c>
      <c r="D26" s="7">
        <f t="shared" si="0"/>
        <v>0.35455445246967188</v>
      </c>
      <c r="E26" s="6">
        <v>711204.87517672777</v>
      </c>
      <c r="F26" s="7">
        <f t="shared" si="1"/>
        <v>0.11254021106769904</v>
      </c>
      <c r="G26" s="6">
        <v>221978.98914557791</v>
      </c>
      <c r="H26" s="7">
        <f t="shared" si="2"/>
        <v>3.5125690448663094E-2</v>
      </c>
      <c r="I26" s="6">
        <v>0</v>
      </c>
      <c r="J26" s="7">
        <f t="shared" si="3"/>
        <v>0</v>
      </c>
      <c r="K26" s="6">
        <f t="shared" si="4"/>
        <v>933183.86432230566</v>
      </c>
      <c r="L26" s="7">
        <f t="shared" si="5"/>
        <v>0.14766590151636214</v>
      </c>
    </row>
    <row r="27" spans="1:12" ht="14.4" x14ac:dyDescent="0.3">
      <c r="A27" s="2" t="s">
        <v>35</v>
      </c>
      <c r="B27" s="56">
        <v>7620073.99474076</v>
      </c>
      <c r="C27" s="6">
        <v>1535003.574081555</v>
      </c>
      <c r="D27" s="7">
        <f t="shared" si="0"/>
        <v>0.20144208247071974</v>
      </c>
      <c r="E27" s="6">
        <v>1844922.1309784211</v>
      </c>
      <c r="F27" s="7">
        <f t="shared" si="1"/>
        <v>0.24211341415473833</v>
      </c>
      <c r="G27" s="6">
        <v>2718951.2202464901</v>
      </c>
      <c r="H27" s="7">
        <f t="shared" si="2"/>
        <v>0.35681428055988196</v>
      </c>
      <c r="I27" s="6">
        <v>0</v>
      </c>
      <c r="J27" s="7">
        <f t="shared" si="3"/>
        <v>0</v>
      </c>
      <c r="K27" s="6">
        <f t="shared" si="4"/>
        <v>4563873.3512249114</v>
      </c>
      <c r="L27" s="7">
        <f t="shared" si="5"/>
        <v>0.59892769471462037</v>
      </c>
    </row>
    <row r="28" spans="1:12" ht="14.4" x14ac:dyDescent="0.3">
      <c r="A28" s="2" t="s">
        <v>36</v>
      </c>
      <c r="B28" s="56">
        <v>37085657.064007603</v>
      </c>
      <c r="C28" s="6">
        <v>13552.78794503212</v>
      </c>
      <c r="D28" s="7">
        <f t="shared" si="0"/>
        <v>3.6544553927252328E-4</v>
      </c>
      <c r="E28" s="6">
        <v>0</v>
      </c>
      <c r="F28" s="7">
        <f t="shared" si="1"/>
        <v>0</v>
      </c>
      <c r="G28" s="6">
        <v>0</v>
      </c>
      <c r="H28" s="7">
        <f t="shared" si="2"/>
        <v>0</v>
      </c>
      <c r="I28" s="6">
        <v>0</v>
      </c>
      <c r="J28" s="7">
        <f t="shared" si="3"/>
        <v>0</v>
      </c>
      <c r="K28" s="6">
        <f t="shared" si="4"/>
        <v>0</v>
      </c>
      <c r="L28" s="7">
        <f t="shared" si="5"/>
        <v>0</v>
      </c>
    </row>
    <row r="29" spans="1:12" ht="14.4" x14ac:dyDescent="0.3">
      <c r="A29" s="2" t="s">
        <v>37</v>
      </c>
      <c r="B29" s="56" t="s">
        <v>38</v>
      </c>
      <c r="C29" s="53" t="s">
        <v>38</v>
      </c>
      <c r="D29" s="51" t="s">
        <v>38</v>
      </c>
      <c r="E29" s="53" t="s">
        <v>38</v>
      </c>
      <c r="F29" s="51" t="s">
        <v>38</v>
      </c>
      <c r="G29" s="53" t="s">
        <v>38</v>
      </c>
      <c r="H29" s="51" t="s">
        <v>38</v>
      </c>
      <c r="I29" s="53" t="s">
        <v>38</v>
      </c>
      <c r="J29" s="51" t="s">
        <v>38</v>
      </c>
      <c r="K29" s="53" t="s">
        <v>38</v>
      </c>
      <c r="L29" s="51" t="s">
        <v>38</v>
      </c>
    </row>
    <row r="30" spans="1:12" ht="14.4" x14ac:dyDescent="0.3">
      <c r="A30" s="2" t="s">
        <v>39</v>
      </c>
      <c r="B30" s="56" t="s">
        <v>38</v>
      </c>
      <c r="C30" s="53" t="s">
        <v>38</v>
      </c>
      <c r="D30" s="51" t="s">
        <v>38</v>
      </c>
      <c r="E30" s="53" t="s">
        <v>38</v>
      </c>
      <c r="F30" s="51" t="s">
        <v>38</v>
      </c>
      <c r="G30" s="53" t="s">
        <v>38</v>
      </c>
      <c r="H30" s="51" t="s">
        <v>38</v>
      </c>
      <c r="I30" s="53" t="s">
        <v>38</v>
      </c>
      <c r="J30" s="51" t="s">
        <v>38</v>
      </c>
      <c r="K30" s="53" t="s">
        <v>38</v>
      </c>
      <c r="L30" s="51" t="s">
        <v>38</v>
      </c>
    </row>
    <row r="31" spans="1:12" ht="14.4" x14ac:dyDescent="0.3">
      <c r="A31" s="2" t="s">
        <v>40</v>
      </c>
      <c r="B31" s="56">
        <v>40430.294710708396</v>
      </c>
      <c r="C31" s="6">
        <v>0</v>
      </c>
      <c r="D31" s="7">
        <f t="shared" si="0"/>
        <v>0</v>
      </c>
      <c r="E31" s="6">
        <v>0</v>
      </c>
      <c r="F31" s="7">
        <f t="shared" si="1"/>
        <v>0</v>
      </c>
      <c r="G31" s="6">
        <v>0</v>
      </c>
      <c r="H31" s="7">
        <f t="shared" si="2"/>
        <v>0</v>
      </c>
      <c r="I31" s="6">
        <v>0</v>
      </c>
      <c r="J31" s="7">
        <f t="shared" si="3"/>
        <v>0</v>
      </c>
      <c r="K31" s="6">
        <f t="shared" si="4"/>
        <v>0</v>
      </c>
      <c r="L31" s="7">
        <f t="shared" si="5"/>
        <v>0</v>
      </c>
    </row>
    <row r="32" spans="1:12" ht="14.4" x14ac:dyDescent="0.3">
      <c r="A32" s="2" t="s">
        <v>41</v>
      </c>
      <c r="B32" s="56">
        <v>3160329.4513562899</v>
      </c>
      <c r="C32" s="6">
        <v>37194.0111534358</v>
      </c>
      <c r="D32" s="7">
        <f t="shared" si="0"/>
        <v>1.176902969324087E-2</v>
      </c>
      <c r="E32" s="6">
        <v>538.25832664221525</v>
      </c>
      <c r="F32" s="7">
        <f t="shared" si="1"/>
        <v>1.7031715677971986E-4</v>
      </c>
      <c r="G32" s="6">
        <v>0</v>
      </c>
      <c r="H32" s="7">
        <f t="shared" si="2"/>
        <v>0</v>
      </c>
      <c r="I32" s="6">
        <v>0</v>
      </c>
      <c r="J32" s="7">
        <f t="shared" si="3"/>
        <v>0</v>
      </c>
      <c r="K32" s="6">
        <f t="shared" si="4"/>
        <v>538.25832664221525</v>
      </c>
      <c r="L32" s="7">
        <f t="shared" si="5"/>
        <v>1.7031715677971986E-4</v>
      </c>
    </row>
    <row r="33" spans="1:12" ht="14.4" x14ac:dyDescent="0.3">
      <c r="A33" s="2" t="s">
        <v>42</v>
      </c>
      <c r="B33" s="56">
        <v>47431648.651104197</v>
      </c>
      <c r="C33" s="6">
        <v>6266237.5304977894</v>
      </c>
      <c r="D33" s="7">
        <f t="shared" si="0"/>
        <v>0.13211089449137065</v>
      </c>
      <c r="E33" s="6">
        <v>7658164.4083161373</v>
      </c>
      <c r="F33" s="7">
        <f t="shared" si="1"/>
        <v>0.16145684634847407</v>
      </c>
      <c r="G33" s="6">
        <v>25630934.66117388</v>
      </c>
      <c r="H33" s="7">
        <f t="shared" si="2"/>
        <v>0.5403762127205165</v>
      </c>
      <c r="I33" s="6">
        <v>0</v>
      </c>
      <c r="J33" s="7">
        <f t="shared" si="3"/>
        <v>0</v>
      </c>
      <c r="K33" s="6">
        <f t="shared" si="4"/>
        <v>33289099.069490016</v>
      </c>
      <c r="L33" s="7">
        <f t="shared" si="5"/>
        <v>0.70183305906899052</v>
      </c>
    </row>
    <row r="34" spans="1:12" ht="14.4" x14ac:dyDescent="0.3">
      <c r="A34" s="2" t="s">
        <v>43</v>
      </c>
      <c r="B34" s="56">
        <v>10244.409672260201</v>
      </c>
      <c r="C34" s="6">
        <v>0</v>
      </c>
      <c r="D34" s="7">
        <f t="shared" si="0"/>
        <v>0</v>
      </c>
      <c r="E34" s="6">
        <v>0</v>
      </c>
      <c r="F34" s="7">
        <f t="shared" si="1"/>
        <v>0</v>
      </c>
      <c r="G34" s="6">
        <v>0</v>
      </c>
      <c r="H34" s="7">
        <f t="shared" si="2"/>
        <v>0</v>
      </c>
      <c r="I34" s="6">
        <v>0</v>
      </c>
      <c r="J34" s="7">
        <f t="shared" si="3"/>
        <v>0</v>
      </c>
      <c r="K34" s="6">
        <f t="shared" si="4"/>
        <v>0</v>
      </c>
      <c r="L34" s="7">
        <f t="shared" si="5"/>
        <v>0</v>
      </c>
    </row>
    <row r="35" spans="1:12" ht="14.4" x14ac:dyDescent="0.3">
      <c r="A35" s="2" t="s">
        <v>44</v>
      </c>
      <c r="B35" s="56">
        <v>40294841.170051701</v>
      </c>
      <c r="C35" s="6">
        <v>9469253.3591465652</v>
      </c>
      <c r="D35" s="7">
        <f t="shared" si="0"/>
        <v>0.23499914838191222</v>
      </c>
      <c r="E35" s="6">
        <v>382426.40596036741</v>
      </c>
      <c r="F35" s="7">
        <f t="shared" si="1"/>
        <v>9.4907038929985376E-3</v>
      </c>
      <c r="G35" s="6">
        <v>27900279.9938986</v>
      </c>
      <c r="H35" s="7">
        <f t="shared" si="2"/>
        <v>0.69240327505335597</v>
      </c>
      <c r="I35" s="6">
        <v>0</v>
      </c>
      <c r="J35" s="7">
        <f t="shared" si="3"/>
        <v>0</v>
      </c>
      <c r="K35" s="6">
        <f t="shared" si="4"/>
        <v>28282706.399858966</v>
      </c>
      <c r="L35" s="7">
        <f t="shared" si="5"/>
        <v>0.70189397894635452</v>
      </c>
    </row>
    <row r="36" spans="1:12" ht="14.4" x14ac:dyDescent="0.3">
      <c r="A36" s="2" t="s">
        <v>45</v>
      </c>
      <c r="B36" s="56">
        <v>173366.65327281799</v>
      </c>
      <c r="C36" s="6">
        <v>0</v>
      </c>
      <c r="D36" s="7">
        <f t="shared" si="0"/>
        <v>0</v>
      </c>
      <c r="E36" s="6">
        <v>0</v>
      </c>
      <c r="F36" s="7">
        <f t="shared" si="1"/>
        <v>0</v>
      </c>
      <c r="G36" s="6">
        <v>0</v>
      </c>
      <c r="H36" s="7">
        <f t="shared" si="2"/>
        <v>0</v>
      </c>
      <c r="I36" s="6">
        <v>0</v>
      </c>
      <c r="J36" s="7">
        <f t="shared" si="3"/>
        <v>0</v>
      </c>
      <c r="K36" s="6">
        <f t="shared" si="4"/>
        <v>0</v>
      </c>
      <c r="L36" s="7">
        <f t="shared" si="5"/>
        <v>0</v>
      </c>
    </row>
    <row r="37" spans="1:12" ht="14.4" x14ac:dyDescent="0.3">
      <c r="A37" s="2" t="s">
        <v>46</v>
      </c>
      <c r="B37" s="56">
        <v>4352929.0175412605</v>
      </c>
      <c r="C37" s="6">
        <v>0</v>
      </c>
      <c r="D37" s="7">
        <f t="shared" si="0"/>
        <v>0</v>
      </c>
      <c r="E37" s="6">
        <v>0</v>
      </c>
      <c r="F37" s="7">
        <f t="shared" si="1"/>
        <v>0</v>
      </c>
      <c r="G37" s="6">
        <v>0</v>
      </c>
      <c r="H37" s="7">
        <f t="shared" si="2"/>
        <v>0</v>
      </c>
      <c r="I37" s="6">
        <v>0</v>
      </c>
      <c r="J37" s="7">
        <f t="shared" si="3"/>
        <v>0</v>
      </c>
      <c r="K37" s="6">
        <f t="shared" si="4"/>
        <v>0</v>
      </c>
      <c r="L37" s="7">
        <f t="shared" si="5"/>
        <v>0</v>
      </c>
    </row>
    <row r="38" spans="1:12" ht="14.4" x14ac:dyDescent="0.3">
      <c r="A38" s="2" t="s">
        <v>47</v>
      </c>
      <c r="B38" s="56">
        <v>901.33319664001397</v>
      </c>
      <c r="C38" s="6">
        <v>0</v>
      </c>
      <c r="D38" s="7">
        <f t="shared" si="0"/>
        <v>0</v>
      </c>
      <c r="E38" s="6">
        <v>0</v>
      </c>
      <c r="F38" s="7">
        <f t="shared" si="1"/>
        <v>0</v>
      </c>
      <c r="G38" s="6">
        <v>0</v>
      </c>
      <c r="H38" s="7">
        <f t="shared" si="2"/>
        <v>0</v>
      </c>
      <c r="I38" s="6">
        <v>0</v>
      </c>
      <c r="J38" s="7">
        <f t="shared" si="3"/>
        <v>0</v>
      </c>
      <c r="K38" s="6">
        <f t="shared" si="4"/>
        <v>0</v>
      </c>
      <c r="L38" s="7">
        <f t="shared" si="5"/>
        <v>0</v>
      </c>
    </row>
    <row r="39" spans="1:12" ht="14.4" x14ac:dyDescent="0.3">
      <c r="A39" s="2" t="s">
        <v>48</v>
      </c>
      <c r="B39" s="56">
        <v>17699.372645527099</v>
      </c>
      <c r="C39" s="6">
        <v>0</v>
      </c>
      <c r="D39" s="7">
        <f t="shared" si="0"/>
        <v>0</v>
      </c>
      <c r="E39" s="6">
        <v>0</v>
      </c>
      <c r="F39" s="7">
        <f t="shared" si="1"/>
        <v>0</v>
      </c>
      <c r="G39" s="6">
        <v>0</v>
      </c>
      <c r="H39" s="7">
        <f t="shared" si="2"/>
        <v>0</v>
      </c>
      <c r="I39" s="6">
        <v>0</v>
      </c>
      <c r="J39" s="7">
        <f t="shared" si="3"/>
        <v>0</v>
      </c>
      <c r="K39" s="6">
        <f t="shared" si="4"/>
        <v>0</v>
      </c>
      <c r="L39" s="7">
        <f t="shared" si="5"/>
        <v>0</v>
      </c>
    </row>
    <row r="40" spans="1:12" ht="14.4" x14ac:dyDescent="0.3">
      <c r="A40" s="2" t="s">
        <v>49</v>
      </c>
      <c r="B40" s="56">
        <v>224857985.114838</v>
      </c>
      <c r="C40" s="6">
        <v>3525965.820084244</v>
      </c>
      <c r="D40" s="7">
        <f t="shared" si="0"/>
        <v>1.5680856600593863E-2</v>
      </c>
      <c r="E40" s="6">
        <v>6567994.7285398655</v>
      </c>
      <c r="F40" s="7">
        <f t="shared" si="1"/>
        <v>2.9209524069983558E-2</v>
      </c>
      <c r="G40" s="6">
        <v>5053151.490093112</v>
      </c>
      <c r="H40" s="7">
        <f t="shared" si="2"/>
        <v>2.2472635283609783E-2</v>
      </c>
      <c r="I40" s="6">
        <v>214199.42823505399</v>
      </c>
      <c r="J40" s="7">
        <f t="shared" si="3"/>
        <v>9.5259871747787586E-4</v>
      </c>
      <c r="K40" s="6">
        <f t="shared" si="4"/>
        <v>11835345.646868031</v>
      </c>
      <c r="L40" s="7">
        <f t="shared" si="5"/>
        <v>5.2634758071071215E-2</v>
      </c>
    </row>
    <row r="41" spans="1:12" ht="14.4" x14ac:dyDescent="0.3">
      <c r="A41" s="2" t="s">
        <v>50</v>
      </c>
      <c r="B41" s="56">
        <v>9836.2438678219896</v>
      </c>
      <c r="C41" s="6">
        <v>0</v>
      </c>
      <c r="D41" s="7">
        <f t="shared" si="0"/>
        <v>0</v>
      </c>
      <c r="E41" s="6">
        <v>0</v>
      </c>
      <c r="F41" s="7">
        <f t="shared" si="1"/>
        <v>0</v>
      </c>
      <c r="G41" s="6">
        <v>0</v>
      </c>
      <c r="H41" s="7">
        <f t="shared" si="2"/>
        <v>0</v>
      </c>
      <c r="I41" s="6">
        <v>0</v>
      </c>
      <c r="J41" s="7">
        <f t="shared" si="3"/>
        <v>0</v>
      </c>
      <c r="K41" s="6">
        <f t="shared" si="4"/>
        <v>0</v>
      </c>
      <c r="L41" s="7">
        <f t="shared" si="5"/>
        <v>0</v>
      </c>
    </row>
    <row r="42" spans="1:12" ht="14.4" x14ac:dyDescent="0.3">
      <c r="A42" s="2" t="s">
        <v>51</v>
      </c>
      <c r="B42" s="56">
        <v>8952248.0158249103</v>
      </c>
      <c r="C42" s="6">
        <v>5283650.6410517301</v>
      </c>
      <c r="D42" s="7">
        <f t="shared" si="0"/>
        <v>0.59020378252611061</v>
      </c>
      <c r="E42" s="6">
        <v>300597.47160625778</v>
      </c>
      <c r="F42" s="7">
        <f t="shared" si="1"/>
        <v>3.357787575532882E-2</v>
      </c>
      <c r="G42" s="6">
        <v>8108.222953826189</v>
      </c>
      <c r="H42" s="7">
        <f t="shared" si="2"/>
        <v>9.0571920477328864E-4</v>
      </c>
      <c r="I42" s="6">
        <v>0</v>
      </c>
      <c r="J42" s="7">
        <f t="shared" si="3"/>
        <v>0</v>
      </c>
      <c r="K42" s="6">
        <f t="shared" si="4"/>
        <v>308705.69456008397</v>
      </c>
      <c r="L42" s="7">
        <f t="shared" si="5"/>
        <v>3.4483594960102108E-2</v>
      </c>
    </row>
    <row r="43" spans="1:12" ht="14.4" x14ac:dyDescent="0.3">
      <c r="A43" s="2" t="s">
        <v>52</v>
      </c>
      <c r="B43" s="56">
        <v>97675685.472564504</v>
      </c>
      <c r="C43" s="6">
        <v>15892208.182977241</v>
      </c>
      <c r="D43" s="7">
        <f t="shared" si="0"/>
        <v>0.16270383060112847</v>
      </c>
      <c r="E43" s="6">
        <v>5470697.0868873894</v>
      </c>
      <c r="F43" s="7">
        <f t="shared" si="1"/>
        <v>5.6008791342693147E-2</v>
      </c>
      <c r="G43" s="6">
        <v>4001834.546640527</v>
      </c>
      <c r="H43" s="7">
        <f t="shared" si="2"/>
        <v>4.0970631813631621E-2</v>
      </c>
      <c r="I43" s="6">
        <v>0</v>
      </c>
      <c r="J43" s="7">
        <f t="shared" si="3"/>
        <v>0</v>
      </c>
      <c r="K43" s="6">
        <f t="shared" si="4"/>
        <v>9472531.6335279159</v>
      </c>
      <c r="L43" s="7">
        <f t="shared" si="5"/>
        <v>9.6979423156324754E-2</v>
      </c>
    </row>
    <row r="44" spans="1:12" ht="14.4" x14ac:dyDescent="0.3">
      <c r="A44" s="2" t="s">
        <v>53</v>
      </c>
      <c r="B44" s="56">
        <v>48706694.413686201</v>
      </c>
      <c r="C44" s="6">
        <v>0</v>
      </c>
      <c r="D44" s="7">
        <f t="shared" si="0"/>
        <v>0</v>
      </c>
      <c r="E44" s="6">
        <v>0</v>
      </c>
      <c r="F44" s="7">
        <f t="shared" si="1"/>
        <v>0</v>
      </c>
      <c r="G44" s="6">
        <v>0</v>
      </c>
      <c r="H44" s="7">
        <f t="shared" si="2"/>
        <v>0</v>
      </c>
      <c r="I44" s="6">
        <v>0</v>
      </c>
      <c r="J44" s="7">
        <f t="shared" si="3"/>
        <v>0</v>
      </c>
      <c r="K44" s="6">
        <f t="shared" si="4"/>
        <v>0</v>
      </c>
      <c r="L44" s="7">
        <f t="shared" si="5"/>
        <v>0</v>
      </c>
    </row>
    <row r="45" spans="1:12" ht="14.4" x14ac:dyDescent="0.3">
      <c r="A45" s="2" t="s">
        <v>54</v>
      </c>
      <c r="B45" s="56">
        <v>140152079.24341801</v>
      </c>
      <c r="C45" s="6">
        <v>30.653568748384711</v>
      </c>
      <c r="D45" s="7">
        <f t="shared" si="0"/>
        <v>2.1871647508807331E-7</v>
      </c>
      <c r="E45" s="6">
        <v>0</v>
      </c>
      <c r="F45" s="7">
        <f t="shared" si="1"/>
        <v>0</v>
      </c>
      <c r="G45" s="6">
        <v>0</v>
      </c>
      <c r="H45" s="7">
        <f t="shared" si="2"/>
        <v>0</v>
      </c>
      <c r="I45" s="6">
        <v>0</v>
      </c>
      <c r="J45" s="7">
        <f t="shared" si="3"/>
        <v>0</v>
      </c>
      <c r="K45" s="6">
        <f t="shared" si="4"/>
        <v>0</v>
      </c>
      <c r="L45" s="7">
        <f t="shared" si="5"/>
        <v>0</v>
      </c>
    </row>
    <row r="46" spans="1:12" ht="14.4" x14ac:dyDescent="0.3">
      <c r="A46" s="2" t="s">
        <v>55</v>
      </c>
      <c r="B46" s="56">
        <v>174740.821782107</v>
      </c>
      <c r="C46" s="6">
        <v>0</v>
      </c>
      <c r="D46" s="7">
        <f t="shared" si="0"/>
        <v>0</v>
      </c>
      <c r="E46" s="6">
        <v>0</v>
      </c>
      <c r="F46" s="7">
        <f t="shared" si="1"/>
        <v>0</v>
      </c>
      <c r="G46" s="6">
        <v>0</v>
      </c>
      <c r="H46" s="7">
        <f t="shared" si="2"/>
        <v>0</v>
      </c>
      <c r="I46" s="6">
        <v>0</v>
      </c>
      <c r="J46" s="7">
        <f t="shared" si="3"/>
        <v>0</v>
      </c>
      <c r="K46" s="6">
        <f t="shared" si="4"/>
        <v>0</v>
      </c>
      <c r="L46" s="7">
        <f t="shared" si="5"/>
        <v>0</v>
      </c>
    </row>
    <row r="47" spans="1:12" ht="14.4" x14ac:dyDescent="0.3">
      <c r="A47" s="2" t="s">
        <v>56</v>
      </c>
      <c r="B47" s="56" t="s">
        <v>38</v>
      </c>
      <c r="C47" s="53" t="s">
        <v>38</v>
      </c>
      <c r="D47" s="51" t="s">
        <v>38</v>
      </c>
      <c r="E47" s="53" t="s">
        <v>38</v>
      </c>
      <c r="F47" s="51" t="s">
        <v>38</v>
      </c>
      <c r="G47" s="53" t="s">
        <v>38</v>
      </c>
      <c r="H47" s="51" t="s">
        <v>38</v>
      </c>
      <c r="I47" s="53" t="s">
        <v>38</v>
      </c>
      <c r="J47" s="51" t="s">
        <v>38</v>
      </c>
      <c r="K47" s="53" t="s">
        <v>38</v>
      </c>
      <c r="L47" s="51" t="s">
        <v>38</v>
      </c>
    </row>
    <row r="48" spans="1:12" ht="14.4" x14ac:dyDescent="0.3">
      <c r="A48" s="2" t="s">
        <v>57</v>
      </c>
      <c r="B48" s="56">
        <v>487438.36381501099</v>
      </c>
      <c r="C48" s="6">
        <v>0</v>
      </c>
      <c r="D48" s="7">
        <f t="shared" si="0"/>
        <v>0</v>
      </c>
      <c r="E48" s="6">
        <v>0</v>
      </c>
      <c r="F48" s="7">
        <f t="shared" si="1"/>
        <v>0</v>
      </c>
      <c r="G48" s="6">
        <v>0</v>
      </c>
      <c r="H48" s="7">
        <f t="shared" si="2"/>
        <v>0</v>
      </c>
      <c r="I48" s="6">
        <v>0</v>
      </c>
      <c r="J48" s="7">
        <f t="shared" si="3"/>
        <v>0</v>
      </c>
      <c r="K48" s="6">
        <f t="shared" si="4"/>
        <v>0</v>
      </c>
      <c r="L48" s="7">
        <f t="shared" si="5"/>
        <v>0</v>
      </c>
    </row>
    <row r="49" spans="1:12" ht="14.4" x14ac:dyDescent="0.3">
      <c r="A49" s="2" t="s">
        <v>58</v>
      </c>
      <c r="B49" s="56">
        <v>20550766.345709398</v>
      </c>
      <c r="C49" s="6">
        <v>0</v>
      </c>
      <c r="D49" s="7">
        <f t="shared" si="0"/>
        <v>0</v>
      </c>
      <c r="E49" s="6">
        <v>0</v>
      </c>
      <c r="F49" s="7">
        <f t="shared" si="1"/>
        <v>0</v>
      </c>
      <c r="G49" s="6">
        <v>0</v>
      </c>
      <c r="H49" s="7">
        <f t="shared" si="2"/>
        <v>0</v>
      </c>
      <c r="I49" s="6">
        <v>0</v>
      </c>
      <c r="J49" s="7">
        <f t="shared" si="3"/>
        <v>0</v>
      </c>
      <c r="K49" s="6">
        <f t="shared" si="4"/>
        <v>0</v>
      </c>
      <c r="L49" s="7">
        <f t="shared" si="5"/>
        <v>0</v>
      </c>
    </row>
    <row r="50" spans="1:12" ht="14.4" x14ac:dyDescent="0.3">
      <c r="A50" s="2" t="s">
        <v>59</v>
      </c>
      <c r="B50" s="56">
        <v>9284581.9996050205</v>
      </c>
      <c r="C50" s="6">
        <v>630172.61764614983</v>
      </c>
      <c r="D50" s="7">
        <f t="shared" si="0"/>
        <v>6.7873019773314322E-2</v>
      </c>
      <c r="E50" s="6">
        <v>1254353.249045094</v>
      </c>
      <c r="F50" s="7">
        <f t="shared" si="1"/>
        <v>0.13510067002461243</v>
      </c>
      <c r="G50" s="6">
        <v>82602.635020747082</v>
      </c>
      <c r="H50" s="7">
        <f t="shared" si="2"/>
        <v>8.8967532436313359E-3</v>
      </c>
      <c r="I50" s="6">
        <v>0</v>
      </c>
      <c r="J50" s="7">
        <f t="shared" si="3"/>
        <v>0</v>
      </c>
      <c r="K50" s="6">
        <f t="shared" si="4"/>
        <v>1336955.8840658411</v>
      </c>
      <c r="L50" s="7">
        <f t="shared" si="5"/>
        <v>0.14399742326824375</v>
      </c>
    </row>
    <row r="51" spans="1:12" ht="14.4" x14ac:dyDescent="0.3">
      <c r="A51" s="2" t="s">
        <v>60</v>
      </c>
      <c r="B51" s="56">
        <v>74378308.562437594</v>
      </c>
      <c r="C51" s="6">
        <v>149583.03109239039</v>
      </c>
      <c r="D51" s="7">
        <f t="shared" si="0"/>
        <v>2.0111109540333449E-3</v>
      </c>
      <c r="E51" s="6">
        <v>61119.338112592697</v>
      </c>
      <c r="F51" s="7">
        <f t="shared" si="1"/>
        <v>8.2173605845426659E-4</v>
      </c>
      <c r="G51" s="6">
        <v>68227.228794574738</v>
      </c>
      <c r="H51" s="7">
        <f t="shared" si="2"/>
        <v>9.1730008537772444E-4</v>
      </c>
      <c r="I51" s="6">
        <v>0</v>
      </c>
      <c r="J51" s="7">
        <f t="shared" si="3"/>
        <v>0</v>
      </c>
      <c r="K51" s="6">
        <f t="shared" si="4"/>
        <v>129346.56690716743</v>
      </c>
      <c r="L51" s="7">
        <f t="shared" si="5"/>
        <v>1.739036143831991E-3</v>
      </c>
    </row>
    <row r="52" spans="1:12" ht="14.4" x14ac:dyDescent="0.3">
      <c r="A52" s="2" t="s">
        <v>61</v>
      </c>
      <c r="B52" s="56">
        <v>1382042.2204135901</v>
      </c>
      <c r="C52" s="6">
        <v>0</v>
      </c>
      <c r="D52" s="7">
        <f t="shared" si="0"/>
        <v>0</v>
      </c>
      <c r="E52" s="6">
        <v>769678.95827808976</v>
      </c>
      <c r="F52" s="7">
        <f t="shared" si="1"/>
        <v>0.55691421499970928</v>
      </c>
      <c r="G52" s="6">
        <v>14.745508767555091</v>
      </c>
      <c r="H52" s="7">
        <f t="shared" si="2"/>
        <v>1.0669362013515294E-5</v>
      </c>
      <c r="I52" s="6">
        <v>0</v>
      </c>
      <c r="J52" s="7">
        <f t="shared" si="3"/>
        <v>0</v>
      </c>
      <c r="K52" s="6">
        <f t="shared" si="4"/>
        <v>769693.70378685731</v>
      </c>
      <c r="L52" s="7">
        <f t="shared" si="5"/>
        <v>0.55692488436172283</v>
      </c>
    </row>
    <row r="53" spans="1:12" ht="14.4" x14ac:dyDescent="0.3">
      <c r="A53" s="2" t="s">
        <v>62</v>
      </c>
      <c r="B53" s="56">
        <v>43478.664098051697</v>
      </c>
      <c r="C53" s="6">
        <v>0</v>
      </c>
      <c r="D53" s="7">
        <f t="shared" si="0"/>
        <v>0</v>
      </c>
      <c r="E53" s="6">
        <v>0</v>
      </c>
      <c r="F53" s="7">
        <f t="shared" si="1"/>
        <v>0</v>
      </c>
      <c r="G53" s="6">
        <v>0</v>
      </c>
      <c r="H53" s="7">
        <f t="shared" si="2"/>
        <v>0</v>
      </c>
      <c r="I53" s="6">
        <v>0</v>
      </c>
      <c r="J53" s="7">
        <f t="shared" si="3"/>
        <v>0</v>
      </c>
      <c r="K53" s="6">
        <f t="shared" si="4"/>
        <v>0</v>
      </c>
      <c r="L53" s="7">
        <f t="shared" si="5"/>
        <v>0</v>
      </c>
    </row>
    <row r="54" spans="1:12" ht="14.4" x14ac:dyDescent="0.3">
      <c r="A54" s="2" t="s">
        <v>63</v>
      </c>
      <c r="B54" s="56">
        <v>76232945.908313707</v>
      </c>
      <c r="C54" s="6">
        <v>0</v>
      </c>
      <c r="D54" s="7">
        <f t="shared" si="0"/>
        <v>0</v>
      </c>
      <c r="E54" s="6">
        <v>0</v>
      </c>
      <c r="F54" s="7">
        <f t="shared" si="1"/>
        <v>0</v>
      </c>
      <c r="G54" s="6">
        <v>0</v>
      </c>
      <c r="H54" s="7">
        <f t="shared" si="2"/>
        <v>0</v>
      </c>
      <c r="I54" s="6">
        <v>0</v>
      </c>
      <c r="J54" s="7">
        <f t="shared" si="3"/>
        <v>0</v>
      </c>
      <c r="K54" s="6">
        <f t="shared" si="4"/>
        <v>0</v>
      </c>
      <c r="L54" s="7">
        <f t="shared" si="5"/>
        <v>0</v>
      </c>
    </row>
    <row r="55" spans="1:12" ht="14.4" x14ac:dyDescent="0.3">
      <c r="A55" s="2" t="s">
        <v>64</v>
      </c>
      <c r="B55" s="56">
        <v>10034324.519271901</v>
      </c>
      <c r="C55" s="6">
        <v>155022.49063013491</v>
      </c>
      <c r="D55" s="7">
        <f t="shared" si="0"/>
        <v>1.5449220356826119E-2</v>
      </c>
      <c r="E55" s="6">
        <v>546040.85049620271</v>
      </c>
      <c r="F55" s="7">
        <f t="shared" si="1"/>
        <v>5.4417300282393485E-2</v>
      </c>
      <c r="G55" s="6">
        <v>832996.90743875504</v>
      </c>
      <c r="H55" s="7">
        <f t="shared" si="2"/>
        <v>8.3014746616865254E-2</v>
      </c>
      <c r="I55" s="6">
        <v>0</v>
      </c>
      <c r="J55" s="7">
        <f t="shared" si="3"/>
        <v>0</v>
      </c>
      <c r="K55" s="6">
        <f t="shared" si="4"/>
        <v>1379037.7579349577</v>
      </c>
      <c r="L55" s="7">
        <f t="shared" si="5"/>
        <v>0.13743204689925873</v>
      </c>
    </row>
    <row r="56" spans="1:12" ht="14.4" x14ac:dyDescent="0.3">
      <c r="A56" s="2" t="s">
        <v>65</v>
      </c>
      <c r="B56" s="56">
        <v>10.387825813144399</v>
      </c>
      <c r="C56" s="6">
        <v>0</v>
      </c>
      <c r="D56" s="7">
        <f t="shared" si="0"/>
        <v>0</v>
      </c>
      <c r="E56" s="6">
        <v>0</v>
      </c>
      <c r="F56" s="7">
        <f t="shared" si="1"/>
        <v>0</v>
      </c>
      <c r="G56" s="6">
        <v>0</v>
      </c>
      <c r="H56" s="7">
        <f t="shared" si="2"/>
        <v>0</v>
      </c>
      <c r="I56" s="6">
        <v>0</v>
      </c>
      <c r="J56" s="7">
        <f t="shared" si="3"/>
        <v>0</v>
      </c>
      <c r="K56" s="6">
        <f t="shared" si="4"/>
        <v>0</v>
      </c>
      <c r="L56" s="7">
        <f t="shared" si="5"/>
        <v>0</v>
      </c>
    </row>
    <row r="57" spans="1:12" ht="14.4" x14ac:dyDescent="0.3">
      <c r="A57" s="2" t="s">
        <v>66</v>
      </c>
      <c r="B57" s="56">
        <v>32939238.330004498</v>
      </c>
      <c r="C57" s="6">
        <v>133673.61424565321</v>
      </c>
      <c r="D57" s="7">
        <f t="shared" si="0"/>
        <v>4.0581877730879196E-3</v>
      </c>
      <c r="E57" s="6">
        <v>13224.621521234511</v>
      </c>
      <c r="F57" s="7">
        <f t="shared" si="1"/>
        <v>4.0148534670846178E-4</v>
      </c>
      <c r="G57" s="6">
        <v>76598.377080917358</v>
      </c>
      <c r="H57" s="7">
        <f t="shared" si="2"/>
        <v>2.325444696489644E-3</v>
      </c>
      <c r="I57" s="6">
        <v>0</v>
      </c>
      <c r="J57" s="7">
        <f t="shared" si="3"/>
        <v>0</v>
      </c>
      <c r="K57" s="6">
        <f t="shared" si="4"/>
        <v>89822.998602151871</v>
      </c>
      <c r="L57" s="7">
        <f t="shared" si="5"/>
        <v>2.7269300431981059E-3</v>
      </c>
    </row>
    <row r="58" spans="1:12" ht="14.4" x14ac:dyDescent="0.3">
      <c r="A58" s="2" t="s">
        <v>67</v>
      </c>
      <c r="B58" s="56">
        <v>209700.60974617599</v>
      </c>
      <c r="C58" s="6">
        <v>0</v>
      </c>
      <c r="D58" s="7">
        <f t="shared" si="0"/>
        <v>0</v>
      </c>
      <c r="E58" s="6">
        <v>0</v>
      </c>
      <c r="F58" s="7">
        <f t="shared" si="1"/>
        <v>0</v>
      </c>
      <c r="G58" s="6">
        <v>0</v>
      </c>
      <c r="H58" s="7">
        <f t="shared" si="2"/>
        <v>0</v>
      </c>
      <c r="I58" s="6">
        <v>0</v>
      </c>
      <c r="J58" s="7">
        <f t="shared" si="3"/>
        <v>0</v>
      </c>
      <c r="K58" s="6">
        <f t="shared" si="4"/>
        <v>0</v>
      </c>
      <c r="L58" s="7">
        <f t="shared" si="5"/>
        <v>0</v>
      </c>
    </row>
    <row r="59" spans="1:12" ht="14.4" x14ac:dyDescent="0.3">
      <c r="A59" s="2" t="s">
        <v>68</v>
      </c>
      <c r="B59" s="56">
        <v>97067307.613858894</v>
      </c>
      <c r="C59" s="6">
        <v>11357129.142791299</v>
      </c>
      <c r="D59" s="7">
        <f t="shared" si="0"/>
        <v>0.11700261830657567</v>
      </c>
      <c r="E59" s="6">
        <v>15089792.477610631</v>
      </c>
      <c r="F59" s="7">
        <f t="shared" si="1"/>
        <v>0.15545700039027527</v>
      </c>
      <c r="G59" s="6">
        <v>21375905.800544601</v>
      </c>
      <c r="H59" s="7">
        <f t="shared" si="2"/>
        <v>0.22021735562687669</v>
      </c>
      <c r="I59" s="6">
        <v>0</v>
      </c>
      <c r="J59" s="7">
        <f t="shared" si="3"/>
        <v>0</v>
      </c>
      <c r="K59" s="6">
        <f>E59+G59+I59</f>
        <v>36465698.27815523</v>
      </c>
      <c r="L59" s="7">
        <f t="shared" si="5"/>
        <v>0.37567435601715193</v>
      </c>
    </row>
    <row r="60" spans="1:12" s="3" customFormat="1" ht="14.4" x14ac:dyDescent="0.3">
      <c r="A60" s="3" t="s">
        <v>69</v>
      </c>
      <c r="B60" s="57">
        <f>SUM(B4:B59)</f>
        <v>4569499290.5805607</v>
      </c>
      <c r="C60" s="8">
        <f>SUM(C4:C59)</f>
        <v>347351211.1431269</v>
      </c>
      <c r="D60" s="9">
        <f>C60/B60</f>
        <v>7.6015158128845114E-2</v>
      </c>
      <c r="E60" s="8">
        <f>SUM(E4:E59)</f>
        <v>331399473.888632</v>
      </c>
      <c r="F60" s="9">
        <f>E60/B60</f>
        <v>7.2524242332583283E-2</v>
      </c>
      <c r="G60" s="8">
        <f>SUM(G4:G59)</f>
        <v>483828381.97229421</v>
      </c>
      <c r="H60" s="9">
        <f>G60/B60</f>
        <v>0.10588214401732038</v>
      </c>
      <c r="I60" s="8">
        <f>SUM(I4:I59)</f>
        <v>10220425.275689125</v>
      </c>
      <c r="J60" s="9">
        <f>I60/B60</f>
        <v>2.2366619679222242E-3</v>
      </c>
      <c r="K60" s="8">
        <f>SUM(K4:K59)</f>
        <v>825448281.13661516</v>
      </c>
      <c r="L60" s="9">
        <f>K60/B60</f>
        <v>0.18064304831782585</v>
      </c>
    </row>
    <row r="61" spans="1:12" ht="55.95" customHeight="1" x14ac:dyDescent="0.25">
      <c r="B61" s="55" t="s">
        <v>1</v>
      </c>
      <c r="C61" s="68" t="s">
        <v>2</v>
      </c>
      <c r="D61" s="68"/>
      <c r="E61" s="69" t="s">
        <v>3</v>
      </c>
      <c r="F61" s="69"/>
      <c r="G61" s="70" t="s">
        <v>4</v>
      </c>
      <c r="H61" s="70"/>
      <c r="I61" s="71" t="s">
        <v>5</v>
      </c>
      <c r="J61" s="71"/>
      <c r="K61" s="67" t="s">
        <v>6</v>
      </c>
      <c r="L61" s="67"/>
    </row>
    <row r="62" spans="1:12" x14ac:dyDescent="0.25">
      <c r="B62" s="58" t="s">
        <v>10</v>
      </c>
      <c r="C62" s="58" t="s">
        <v>10</v>
      </c>
      <c r="D62" s="58" t="s">
        <v>11</v>
      </c>
      <c r="E62" s="58" t="s">
        <v>10</v>
      </c>
      <c r="F62" s="12" t="s">
        <v>11</v>
      </c>
      <c r="G62" s="58" t="s">
        <v>10</v>
      </c>
      <c r="H62" s="12" t="s">
        <v>11</v>
      </c>
      <c r="I62" s="58" t="s">
        <v>10</v>
      </c>
      <c r="J62" s="12" t="s">
        <v>11</v>
      </c>
      <c r="K62" s="58" t="s">
        <v>10</v>
      </c>
      <c r="L62" s="12" t="s">
        <v>11</v>
      </c>
    </row>
  </sheetData>
  <mergeCells count="15">
    <mergeCell ref="C61:D61"/>
    <mergeCell ref="E61:F61"/>
    <mergeCell ref="G61:H61"/>
    <mergeCell ref="I61:J61"/>
    <mergeCell ref="K61:L61"/>
    <mergeCell ref="C1:D1"/>
    <mergeCell ref="E1:F1"/>
    <mergeCell ref="G1:H1"/>
    <mergeCell ref="I1:J1"/>
    <mergeCell ref="K1:L1"/>
    <mergeCell ref="K2:L2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9068-C7AA-460D-B8DF-03E43D4D48AB}">
  <dimension ref="A1:L62"/>
  <sheetViews>
    <sheetView topLeftCell="A55" zoomScale="70" zoomScaleNormal="70" workbookViewId="0">
      <selection activeCell="P12" sqref="P12"/>
    </sheetView>
  </sheetViews>
  <sheetFormatPr defaultColWidth="8.6640625" defaultRowHeight="14.4" x14ac:dyDescent="0.3"/>
  <cols>
    <col min="1" max="1" width="33" style="2" customWidth="1"/>
    <col min="2" max="2" width="14.6640625" style="5" customWidth="1"/>
    <col min="3" max="3" width="25.33203125" style="5" customWidth="1"/>
    <col min="4" max="4" width="8.6640625" style="11"/>
    <col min="5" max="5" width="24.6640625" style="5" customWidth="1"/>
    <col min="6" max="6" width="8.6640625" style="11"/>
    <col min="7" max="7" width="26.33203125" style="5" customWidth="1"/>
    <col min="8" max="8" width="8.6640625" style="11"/>
    <col min="9" max="9" width="26.33203125" style="5" customWidth="1"/>
    <col min="10" max="10" width="8.6640625" style="11"/>
    <col min="11" max="11" width="28.33203125" style="5" customWidth="1"/>
    <col min="12" max="12" width="8.6640625" style="11"/>
    <col min="13" max="16384" width="8.6640625" style="2"/>
  </cols>
  <sheetData>
    <row r="1" spans="1:12" s="1" customFormat="1" ht="85.95" customHeight="1" x14ac:dyDescent="0.3">
      <c r="A1" s="62" t="s">
        <v>0</v>
      </c>
      <c r="B1" s="55" t="s">
        <v>91</v>
      </c>
      <c r="C1" s="68" t="s">
        <v>92</v>
      </c>
      <c r="D1" s="68"/>
      <c r="E1" s="69" t="s">
        <v>93</v>
      </c>
      <c r="F1" s="69"/>
      <c r="G1" s="70" t="s">
        <v>94</v>
      </c>
      <c r="H1" s="70"/>
      <c r="I1" s="71" t="s">
        <v>99</v>
      </c>
      <c r="J1" s="71"/>
      <c r="K1" s="67" t="s">
        <v>100</v>
      </c>
      <c r="L1" s="67"/>
    </row>
    <row r="2" spans="1:12" customFormat="1" x14ac:dyDescent="0.3">
      <c r="A2" s="63" t="s">
        <v>7</v>
      </c>
      <c r="B2" s="65">
        <v>2020</v>
      </c>
      <c r="C2" s="67" t="s">
        <v>72</v>
      </c>
      <c r="D2" s="67"/>
      <c r="E2" s="67" t="s">
        <v>72</v>
      </c>
      <c r="F2" s="67"/>
      <c r="G2" s="67" t="s">
        <v>72</v>
      </c>
      <c r="H2" s="67"/>
      <c r="I2" s="67" t="s">
        <v>72</v>
      </c>
      <c r="J2" s="67"/>
      <c r="K2" s="67" t="s">
        <v>72</v>
      </c>
      <c r="L2" s="67"/>
    </row>
    <row r="3" spans="1:12" s="1" customFormat="1" ht="26.4" x14ac:dyDescent="0.3">
      <c r="A3" s="62" t="s">
        <v>9</v>
      </c>
      <c r="B3" s="55" t="s">
        <v>97</v>
      </c>
      <c r="C3" s="55" t="s">
        <v>97</v>
      </c>
      <c r="D3" s="55" t="s">
        <v>11</v>
      </c>
      <c r="E3" s="55" t="s">
        <v>97</v>
      </c>
      <c r="F3" s="55" t="s">
        <v>11</v>
      </c>
      <c r="G3" s="55" t="s">
        <v>97</v>
      </c>
      <c r="H3" s="55" t="s">
        <v>11</v>
      </c>
      <c r="I3" s="55" t="s">
        <v>97</v>
      </c>
      <c r="J3" s="55" t="s">
        <v>11</v>
      </c>
      <c r="K3" s="55" t="s">
        <v>97</v>
      </c>
      <c r="L3" s="55" t="s">
        <v>11</v>
      </c>
    </row>
    <row r="4" spans="1:12" x14ac:dyDescent="0.3">
      <c r="A4" s="2" t="s">
        <v>12</v>
      </c>
      <c r="B4" s="44">
        <v>3963</v>
      </c>
      <c r="C4" s="44">
        <v>271</v>
      </c>
      <c r="D4" s="45">
        <f>C4/B4</f>
        <v>6.8382538480948774E-2</v>
      </c>
      <c r="E4" s="44">
        <v>877</v>
      </c>
      <c r="F4" s="45">
        <f>E4/B4</f>
        <v>0.221296997224325</v>
      </c>
      <c r="G4" s="44">
        <v>1368</v>
      </c>
      <c r="H4" s="45">
        <f>G4/B4</f>
        <v>0.34519303557910674</v>
      </c>
      <c r="I4" s="44">
        <v>89</v>
      </c>
      <c r="J4" s="45">
        <f>I4/B4</f>
        <v>2.2457734039868785E-2</v>
      </c>
      <c r="K4" s="44">
        <f t="shared" ref="K4:K15" si="0">G4+I4+E4</f>
        <v>2334</v>
      </c>
      <c r="L4" s="45">
        <f>K4/B4</f>
        <v>0.58894776684330052</v>
      </c>
    </row>
    <row r="5" spans="1:12" x14ac:dyDescent="0.3">
      <c r="A5" s="2" t="s">
        <v>13</v>
      </c>
      <c r="B5" s="44">
        <v>43</v>
      </c>
      <c r="C5" s="44">
        <v>0</v>
      </c>
      <c r="D5" s="45">
        <f t="shared" ref="D5:D60" si="1">C5/B5</f>
        <v>0</v>
      </c>
      <c r="E5" s="44">
        <v>0</v>
      </c>
      <c r="F5" s="45">
        <f t="shared" ref="F5:F60" si="2">E5/B5</f>
        <v>0</v>
      </c>
      <c r="G5" s="44">
        <v>0</v>
      </c>
      <c r="H5" s="45">
        <f t="shared" ref="H5:H60" si="3">G5/B5</f>
        <v>0</v>
      </c>
      <c r="I5" s="44">
        <v>0</v>
      </c>
      <c r="J5" s="45">
        <f t="shared" ref="J5:J60" si="4">I5/B5</f>
        <v>0</v>
      </c>
      <c r="K5" s="44">
        <f t="shared" si="0"/>
        <v>0</v>
      </c>
      <c r="L5" s="45">
        <f t="shared" ref="L5:L60" si="5">K5/B5</f>
        <v>0</v>
      </c>
    </row>
    <row r="6" spans="1:12" x14ac:dyDescent="0.3">
      <c r="A6" s="2" t="s">
        <v>14</v>
      </c>
      <c r="B6" s="44">
        <v>1661</v>
      </c>
      <c r="C6" s="44">
        <v>3</v>
      </c>
      <c r="D6" s="45">
        <f t="shared" si="1"/>
        <v>1.8061408789885611E-3</v>
      </c>
      <c r="E6" s="44">
        <v>623</v>
      </c>
      <c r="F6" s="45">
        <f t="shared" si="2"/>
        <v>0.37507525586995788</v>
      </c>
      <c r="G6" s="44">
        <v>1035</v>
      </c>
      <c r="H6" s="45">
        <f t="shared" si="3"/>
        <v>0.62311860325105362</v>
      </c>
      <c r="I6" s="44">
        <v>0</v>
      </c>
      <c r="J6" s="45">
        <f t="shared" si="4"/>
        <v>0</v>
      </c>
      <c r="K6" s="44">
        <f t="shared" si="0"/>
        <v>1658</v>
      </c>
      <c r="L6" s="45">
        <f t="shared" si="5"/>
        <v>0.99819385912101144</v>
      </c>
    </row>
    <row r="7" spans="1:12" x14ac:dyDescent="0.3">
      <c r="A7" s="2" t="s">
        <v>15</v>
      </c>
      <c r="B7" s="44">
        <v>18746</v>
      </c>
      <c r="C7" s="44">
        <v>2174</v>
      </c>
      <c r="D7" s="45">
        <f t="shared" si="1"/>
        <v>0.11597140723354316</v>
      </c>
      <c r="E7" s="44">
        <v>6378</v>
      </c>
      <c r="F7" s="45">
        <f t="shared" si="2"/>
        <v>0.34023258295102954</v>
      </c>
      <c r="G7" s="44">
        <v>4189</v>
      </c>
      <c r="H7" s="45">
        <f t="shared" si="3"/>
        <v>0.22346100501440308</v>
      </c>
      <c r="I7" s="44">
        <v>2060</v>
      </c>
      <c r="J7" s="45">
        <f t="shared" si="4"/>
        <v>0.10989010989010989</v>
      </c>
      <c r="K7" s="44">
        <f t="shared" si="0"/>
        <v>12627</v>
      </c>
      <c r="L7" s="45">
        <f t="shared" si="5"/>
        <v>0.67358369785554251</v>
      </c>
    </row>
    <row r="8" spans="1:12" x14ac:dyDescent="0.3">
      <c r="A8" s="2" t="s">
        <v>16</v>
      </c>
      <c r="B8" s="44">
        <v>10555</v>
      </c>
      <c r="C8" s="44">
        <v>170</v>
      </c>
      <c r="D8" s="45">
        <f t="shared" si="1"/>
        <v>1.6106110847939364E-2</v>
      </c>
      <c r="E8" s="44">
        <v>3051</v>
      </c>
      <c r="F8" s="45">
        <f t="shared" si="2"/>
        <v>0.28905731880625296</v>
      </c>
      <c r="G8" s="44">
        <v>7334</v>
      </c>
      <c r="H8" s="45">
        <f t="shared" si="3"/>
        <v>0.6948365703458077</v>
      </c>
      <c r="I8" s="44">
        <v>0</v>
      </c>
      <c r="J8" s="45">
        <f t="shared" si="4"/>
        <v>0</v>
      </c>
      <c r="K8" s="44">
        <f t="shared" si="0"/>
        <v>10385</v>
      </c>
      <c r="L8" s="45">
        <f t="shared" si="5"/>
        <v>0.98389388915206066</v>
      </c>
    </row>
    <row r="9" spans="1:12" x14ac:dyDescent="0.3">
      <c r="A9" s="2" t="s">
        <v>17</v>
      </c>
      <c r="B9" s="44">
        <v>14182</v>
      </c>
      <c r="C9" s="44">
        <v>7204</v>
      </c>
      <c r="D9" s="45">
        <f t="shared" si="1"/>
        <v>0.50796784656606964</v>
      </c>
      <c r="E9" s="44">
        <v>3251</v>
      </c>
      <c r="F9" s="45">
        <f t="shared" si="2"/>
        <v>0.22923424058665914</v>
      </c>
      <c r="G9" s="44">
        <v>3257</v>
      </c>
      <c r="H9" s="45">
        <f t="shared" si="3"/>
        <v>0.2296573120857425</v>
      </c>
      <c r="I9" s="44">
        <v>0</v>
      </c>
      <c r="J9" s="45">
        <f t="shared" si="4"/>
        <v>0</v>
      </c>
      <c r="K9" s="44">
        <f t="shared" si="0"/>
        <v>6508</v>
      </c>
      <c r="L9" s="45">
        <f t="shared" si="5"/>
        <v>0.45889155267240161</v>
      </c>
    </row>
    <row r="10" spans="1:12" x14ac:dyDescent="0.3">
      <c r="A10" s="2" t="s">
        <v>18</v>
      </c>
      <c r="B10" s="44">
        <v>656</v>
      </c>
      <c r="C10" s="44">
        <v>168</v>
      </c>
      <c r="D10" s="45">
        <f t="shared" si="1"/>
        <v>0.25609756097560976</v>
      </c>
      <c r="E10" s="44">
        <v>151</v>
      </c>
      <c r="F10" s="45">
        <f t="shared" si="2"/>
        <v>0.2301829268292683</v>
      </c>
      <c r="G10" s="44">
        <v>337</v>
      </c>
      <c r="H10" s="45">
        <f t="shared" si="3"/>
        <v>0.51371951219512191</v>
      </c>
      <c r="I10" s="44">
        <v>0</v>
      </c>
      <c r="J10" s="45">
        <f t="shared" si="4"/>
        <v>0</v>
      </c>
      <c r="K10" s="44">
        <f t="shared" si="0"/>
        <v>488</v>
      </c>
      <c r="L10" s="45">
        <f t="shared" si="5"/>
        <v>0.74390243902439024</v>
      </c>
    </row>
    <row r="11" spans="1:12" x14ac:dyDescent="0.3">
      <c r="A11" s="2" t="s">
        <v>19</v>
      </c>
      <c r="B11" s="44">
        <v>553</v>
      </c>
      <c r="C11" s="44">
        <v>466</v>
      </c>
      <c r="D11" s="45">
        <f t="shared" si="1"/>
        <v>0.84267631103074137</v>
      </c>
      <c r="E11" s="44">
        <v>0</v>
      </c>
      <c r="F11" s="45">
        <f t="shared" si="2"/>
        <v>0</v>
      </c>
      <c r="G11" s="44">
        <v>0</v>
      </c>
      <c r="H11" s="45">
        <f t="shared" si="3"/>
        <v>0</v>
      </c>
      <c r="I11" s="44">
        <v>0</v>
      </c>
      <c r="J11" s="45">
        <f t="shared" si="4"/>
        <v>0</v>
      </c>
      <c r="K11" s="44">
        <f t="shared" si="0"/>
        <v>0</v>
      </c>
      <c r="L11" s="45">
        <f t="shared" si="5"/>
        <v>0</v>
      </c>
    </row>
    <row r="12" spans="1:12" x14ac:dyDescent="0.3">
      <c r="A12" s="2" t="s">
        <v>20</v>
      </c>
      <c r="B12" s="44">
        <v>2580</v>
      </c>
      <c r="C12" s="44">
        <v>289</v>
      </c>
      <c r="D12" s="45">
        <f t="shared" si="1"/>
        <v>0.11201550387596899</v>
      </c>
      <c r="E12" s="44">
        <v>213</v>
      </c>
      <c r="F12" s="45">
        <f t="shared" si="2"/>
        <v>8.2558139534883723E-2</v>
      </c>
      <c r="G12" s="44">
        <v>790</v>
      </c>
      <c r="H12" s="45">
        <f t="shared" si="3"/>
        <v>0.30620155038759689</v>
      </c>
      <c r="I12" s="44">
        <v>0</v>
      </c>
      <c r="J12" s="45">
        <f t="shared" si="4"/>
        <v>0</v>
      </c>
      <c r="K12" s="44">
        <f t="shared" si="0"/>
        <v>1003</v>
      </c>
      <c r="L12" s="45">
        <f t="shared" si="5"/>
        <v>0.38875968992248061</v>
      </c>
    </row>
    <row r="13" spans="1:12" x14ac:dyDescent="0.3">
      <c r="A13" s="2" t="s">
        <v>21</v>
      </c>
      <c r="B13" s="44">
        <v>439324</v>
      </c>
      <c r="C13" s="44">
        <v>65602</v>
      </c>
      <c r="D13" s="45">
        <f t="shared" si="1"/>
        <v>0.14932487184856735</v>
      </c>
      <c r="E13" s="44">
        <v>65556</v>
      </c>
      <c r="F13" s="45">
        <f t="shared" si="2"/>
        <v>0.14922016552703699</v>
      </c>
      <c r="G13" s="44">
        <v>41602</v>
      </c>
      <c r="H13" s="45">
        <f t="shared" si="3"/>
        <v>9.469548670229716E-2</v>
      </c>
      <c r="I13" s="44">
        <v>0</v>
      </c>
      <c r="J13" s="45">
        <f t="shared" si="4"/>
        <v>0</v>
      </c>
      <c r="K13" s="44">
        <f t="shared" si="0"/>
        <v>107158</v>
      </c>
      <c r="L13" s="45">
        <f t="shared" si="5"/>
        <v>0.24391565222933415</v>
      </c>
    </row>
    <row r="14" spans="1:12" x14ac:dyDescent="0.3">
      <c r="A14" s="2" t="s">
        <v>22</v>
      </c>
      <c r="B14" s="44">
        <v>5</v>
      </c>
      <c r="C14" s="44">
        <v>0</v>
      </c>
      <c r="D14" s="45">
        <f t="shared" si="1"/>
        <v>0</v>
      </c>
      <c r="E14" s="44">
        <v>0</v>
      </c>
      <c r="F14" s="45">
        <f t="shared" si="2"/>
        <v>0</v>
      </c>
      <c r="G14" s="44">
        <v>0</v>
      </c>
      <c r="H14" s="45">
        <f t="shared" si="3"/>
        <v>0</v>
      </c>
      <c r="I14" s="44">
        <v>0</v>
      </c>
      <c r="J14" s="45">
        <f t="shared" si="4"/>
        <v>0</v>
      </c>
      <c r="K14" s="44">
        <f t="shared" si="0"/>
        <v>0</v>
      </c>
      <c r="L14" s="45">
        <f t="shared" si="5"/>
        <v>0</v>
      </c>
    </row>
    <row r="15" spans="1:12" x14ac:dyDescent="0.3">
      <c r="A15" s="2" t="s">
        <v>23</v>
      </c>
      <c r="B15" s="44">
        <v>1767</v>
      </c>
      <c r="C15" s="44">
        <v>842</v>
      </c>
      <c r="D15" s="45">
        <f t="shared" si="1"/>
        <v>0.47651386530843237</v>
      </c>
      <c r="E15" s="44">
        <v>0</v>
      </c>
      <c r="F15" s="45">
        <f t="shared" si="2"/>
        <v>0</v>
      </c>
      <c r="G15" s="44">
        <v>0</v>
      </c>
      <c r="H15" s="45">
        <f t="shared" si="3"/>
        <v>0</v>
      </c>
      <c r="I15" s="44">
        <v>0</v>
      </c>
      <c r="J15" s="45">
        <f t="shared" si="4"/>
        <v>0</v>
      </c>
      <c r="K15" s="44">
        <f t="shared" si="0"/>
        <v>0</v>
      </c>
      <c r="L15" s="45">
        <f t="shared" si="5"/>
        <v>0</v>
      </c>
    </row>
    <row r="16" spans="1:12" ht="13.2" x14ac:dyDescent="0.25">
      <c r="A16" s="2" t="s">
        <v>24</v>
      </c>
      <c r="B16" s="44" t="s">
        <v>38</v>
      </c>
      <c r="C16" s="44" t="s">
        <v>38</v>
      </c>
      <c r="D16" s="46" t="s">
        <v>38</v>
      </c>
      <c r="E16" s="44" t="s">
        <v>38</v>
      </c>
      <c r="F16" s="46" t="s">
        <v>38</v>
      </c>
      <c r="G16" s="44" t="s">
        <v>38</v>
      </c>
      <c r="H16" s="46" t="s">
        <v>38</v>
      </c>
      <c r="I16" s="44" t="s">
        <v>38</v>
      </c>
      <c r="J16" s="46" t="s">
        <v>38</v>
      </c>
      <c r="K16" s="47" t="s">
        <v>38</v>
      </c>
      <c r="L16" s="46" t="s">
        <v>38</v>
      </c>
    </row>
    <row r="17" spans="1:12" ht="13.2" x14ac:dyDescent="0.25">
      <c r="A17" s="2" t="s">
        <v>25</v>
      </c>
      <c r="B17" s="44" t="s">
        <v>38</v>
      </c>
      <c r="C17" s="44" t="s">
        <v>38</v>
      </c>
      <c r="D17" s="46" t="s">
        <v>38</v>
      </c>
      <c r="E17" s="44" t="s">
        <v>38</v>
      </c>
      <c r="F17" s="46" t="s">
        <v>38</v>
      </c>
      <c r="G17" s="44" t="s">
        <v>38</v>
      </c>
      <c r="H17" s="46" t="s">
        <v>38</v>
      </c>
      <c r="I17" s="44" t="s">
        <v>38</v>
      </c>
      <c r="J17" s="46" t="s">
        <v>38</v>
      </c>
      <c r="K17" s="47" t="s">
        <v>38</v>
      </c>
      <c r="L17" s="46" t="s">
        <v>38</v>
      </c>
    </row>
    <row r="18" spans="1:12" x14ac:dyDescent="0.3">
      <c r="A18" s="2" t="s">
        <v>26</v>
      </c>
      <c r="B18" s="44">
        <v>5194</v>
      </c>
      <c r="C18" s="44">
        <v>890</v>
      </c>
      <c r="D18" s="45">
        <f t="shared" si="1"/>
        <v>0.17135155949172121</v>
      </c>
      <c r="E18" s="44">
        <v>2218</v>
      </c>
      <c r="F18" s="45">
        <f t="shared" si="2"/>
        <v>0.42703118983442434</v>
      </c>
      <c r="G18" s="44">
        <v>1971</v>
      </c>
      <c r="H18" s="45">
        <f t="shared" si="3"/>
        <v>0.37947631882941857</v>
      </c>
      <c r="I18" s="44">
        <v>0</v>
      </c>
      <c r="J18" s="45">
        <f t="shared" si="4"/>
        <v>0</v>
      </c>
      <c r="K18" s="44">
        <f t="shared" ref="K18:K24" si="6">G18+I18+E18</f>
        <v>4189</v>
      </c>
      <c r="L18" s="45">
        <f t="shared" si="5"/>
        <v>0.80650750866384291</v>
      </c>
    </row>
    <row r="19" spans="1:12" x14ac:dyDescent="0.3">
      <c r="A19" s="2" t="s">
        <v>27</v>
      </c>
      <c r="B19" s="44">
        <v>148</v>
      </c>
      <c r="C19" s="44">
        <v>0</v>
      </c>
      <c r="D19" s="45">
        <f t="shared" si="1"/>
        <v>0</v>
      </c>
      <c r="E19" s="44">
        <v>0</v>
      </c>
      <c r="F19" s="45">
        <f t="shared" si="2"/>
        <v>0</v>
      </c>
      <c r="G19" s="44">
        <v>0</v>
      </c>
      <c r="H19" s="45">
        <f t="shared" si="3"/>
        <v>0</v>
      </c>
      <c r="I19" s="44">
        <v>0</v>
      </c>
      <c r="J19" s="45">
        <f t="shared" si="4"/>
        <v>0</v>
      </c>
      <c r="K19" s="44">
        <f t="shared" si="6"/>
        <v>0</v>
      </c>
      <c r="L19" s="45">
        <f t="shared" si="5"/>
        <v>0</v>
      </c>
    </row>
    <row r="20" spans="1:12" x14ac:dyDescent="0.3">
      <c r="A20" s="2" t="s">
        <v>28</v>
      </c>
      <c r="B20" s="44">
        <v>494699</v>
      </c>
      <c r="C20" s="44">
        <v>56058</v>
      </c>
      <c r="D20" s="45">
        <f t="shared" si="1"/>
        <v>0.11331739097916106</v>
      </c>
      <c r="E20" s="44">
        <v>67161</v>
      </c>
      <c r="F20" s="45">
        <f t="shared" si="2"/>
        <v>0.13576134174518242</v>
      </c>
      <c r="G20" s="44">
        <v>172901</v>
      </c>
      <c r="H20" s="45">
        <f t="shared" si="3"/>
        <v>0.34950747828477519</v>
      </c>
      <c r="I20" s="44">
        <v>68827</v>
      </c>
      <c r="J20" s="45">
        <f t="shared" si="4"/>
        <v>0.13912904614725319</v>
      </c>
      <c r="K20" s="44">
        <f t="shared" si="6"/>
        <v>308889</v>
      </c>
      <c r="L20" s="45">
        <f t="shared" si="5"/>
        <v>0.62439786617721083</v>
      </c>
    </row>
    <row r="21" spans="1:12" x14ac:dyDescent="0.3">
      <c r="A21" s="2" t="s">
        <v>29</v>
      </c>
      <c r="B21" s="44">
        <v>75083</v>
      </c>
      <c r="C21" s="44">
        <v>9548</v>
      </c>
      <c r="D21" s="45">
        <f t="shared" si="1"/>
        <v>0.12716593636375745</v>
      </c>
      <c r="E21" s="44">
        <v>17690</v>
      </c>
      <c r="F21" s="45">
        <f t="shared" si="2"/>
        <v>0.2356059294380885</v>
      </c>
      <c r="G21" s="44">
        <v>20222</v>
      </c>
      <c r="H21" s="45">
        <f t="shared" si="3"/>
        <v>0.26932860967196304</v>
      </c>
      <c r="I21" s="44">
        <v>8656</v>
      </c>
      <c r="J21" s="45">
        <f t="shared" si="4"/>
        <v>0.11528575043618396</v>
      </c>
      <c r="K21" s="44">
        <f t="shared" si="6"/>
        <v>46568</v>
      </c>
      <c r="L21" s="45">
        <f t="shared" si="5"/>
        <v>0.62022028954623554</v>
      </c>
    </row>
    <row r="22" spans="1:12" x14ac:dyDescent="0.3">
      <c r="A22" s="2" t="s">
        <v>30</v>
      </c>
      <c r="B22" s="44">
        <v>106150</v>
      </c>
      <c r="C22" s="44">
        <v>15234</v>
      </c>
      <c r="D22" s="45">
        <f t="shared" si="1"/>
        <v>0.14351389543099388</v>
      </c>
      <c r="E22" s="44">
        <v>6413</v>
      </c>
      <c r="F22" s="45">
        <f t="shared" si="2"/>
        <v>6.0414507772020724E-2</v>
      </c>
      <c r="G22" s="44">
        <v>57975</v>
      </c>
      <c r="H22" s="45">
        <f t="shared" si="3"/>
        <v>0.54616109279321712</v>
      </c>
      <c r="I22" s="44">
        <v>4282</v>
      </c>
      <c r="J22" s="45">
        <f t="shared" si="4"/>
        <v>4.0339142722562414E-2</v>
      </c>
      <c r="K22" s="44">
        <f t="shared" si="6"/>
        <v>68670</v>
      </c>
      <c r="L22" s="45">
        <f t="shared" si="5"/>
        <v>0.6469147432878003</v>
      </c>
    </row>
    <row r="23" spans="1:12" x14ac:dyDescent="0.3">
      <c r="A23" s="2" t="s">
        <v>31</v>
      </c>
      <c r="B23" s="44">
        <v>56918</v>
      </c>
      <c r="C23" s="44">
        <v>42041</v>
      </c>
      <c r="D23" s="45">
        <f t="shared" si="1"/>
        <v>0.73862398538248009</v>
      </c>
      <c r="E23" s="44">
        <v>1206</v>
      </c>
      <c r="F23" s="45">
        <f t="shared" si="2"/>
        <v>2.1188376260585402E-2</v>
      </c>
      <c r="G23" s="44">
        <v>0</v>
      </c>
      <c r="H23" s="45">
        <f t="shared" si="3"/>
        <v>0</v>
      </c>
      <c r="I23" s="44">
        <v>0</v>
      </c>
      <c r="J23" s="45">
        <f t="shared" si="4"/>
        <v>0</v>
      </c>
      <c r="K23" s="44">
        <f t="shared" si="6"/>
        <v>1206</v>
      </c>
      <c r="L23" s="45">
        <f t="shared" si="5"/>
        <v>2.1188376260585402E-2</v>
      </c>
    </row>
    <row r="24" spans="1:12" x14ac:dyDescent="0.3">
      <c r="A24" s="2" t="s">
        <v>32</v>
      </c>
      <c r="B24" s="44">
        <v>21346</v>
      </c>
      <c r="C24" s="44">
        <v>4163</v>
      </c>
      <c r="D24" s="45">
        <f t="shared" si="1"/>
        <v>0.19502482900777662</v>
      </c>
      <c r="E24" s="44">
        <v>3393</v>
      </c>
      <c r="F24" s="45">
        <f t="shared" si="2"/>
        <v>0.15895249695493302</v>
      </c>
      <c r="G24" s="44">
        <v>3220</v>
      </c>
      <c r="H24" s="45">
        <f t="shared" si="3"/>
        <v>0.15084793403916424</v>
      </c>
      <c r="I24" s="44">
        <v>94</v>
      </c>
      <c r="J24" s="45">
        <f t="shared" si="4"/>
        <v>4.4036353415159747E-3</v>
      </c>
      <c r="K24" s="44">
        <f t="shared" si="6"/>
        <v>6707</v>
      </c>
      <c r="L24" s="45">
        <f t="shared" si="5"/>
        <v>0.31420406633561321</v>
      </c>
    </row>
    <row r="25" spans="1:12" ht="13.2" x14ac:dyDescent="0.25">
      <c r="A25" s="2" t="s">
        <v>33</v>
      </c>
      <c r="B25" s="44" t="s">
        <v>38</v>
      </c>
      <c r="C25" s="44" t="s">
        <v>38</v>
      </c>
      <c r="D25" s="46" t="s">
        <v>38</v>
      </c>
      <c r="E25" s="44" t="s">
        <v>38</v>
      </c>
      <c r="F25" s="46" t="s">
        <v>38</v>
      </c>
      <c r="G25" s="44" t="s">
        <v>38</v>
      </c>
      <c r="H25" s="46" t="s">
        <v>38</v>
      </c>
      <c r="I25" s="44" t="s">
        <v>38</v>
      </c>
      <c r="J25" s="46" t="s">
        <v>38</v>
      </c>
      <c r="K25" s="47" t="s">
        <v>38</v>
      </c>
      <c r="L25" s="46" t="s">
        <v>38</v>
      </c>
    </row>
    <row r="26" spans="1:12" x14ac:dyDescent="0.3">
      <c r="A26" s="2" t="s">
        <v>34</v>
      </c>
      <c r="B26" s="44">
        <v>8081</v>
      </c>
      <c r="C26" s="44">
        <v>1157</v>
      </c>
      <c r="D26" s="45">
        <f t="shared" si="1"/>
        <v>0.14317534958544734</v>
      </c>
      <c r="E26" s="44">
        <v>281</v>
      </c>
      <c r="F26" s="45">
        <f t="shared" si="2"/>
        <v>3.4772924143051602E-2</v>
      </c>
      <c r="G26" s="44">
        <v>3795</v>
      </c>
      <c r="H26" s="45">
        <f t="shared" si="3"/>
        <v>0.46962009652270759</v>
      </c>
      <c r="I26" s="44">
        <v>802</v>
      </c>
      <c r="J26" s="45">
        <f t="shared" si="4"/>
        <v>9.9245142927855468E-2</v>
      </c>
      <c r="K26" s="44">
        <f>G26+I26+E26</f>
        <v>4878</v>
      </c>
      <c r="L26" s="45">
        <f t="shared" si="5"/>
        <v>0.60363816359361466</v>
      </c>
    </row>
    <row r="27" spans="1:12" x14ac:dyDescent="0.3">
      <c r="A27" s="2" t="s">
        <v>35</v>
      </c>
      <c r="B27" s="44">
        <v>3068</v>
      </c>
      <c r="C27" s="44">
        <v>276</v>
      </c>
      <c r="D27" s="45">
        <f t="shared" si="1"/>
        <v>8.9960886571056067E-2</v>
      </c>
      <c r="E27" s="44">
        <v>685</v>
      </c>
      <c r="F27" s="45">
        <f t="shared" si="2"/>
        <v>0.22327249022164278</v>
      </c>
      <c r="G27" s="44">
        <v>589</v>
      </c>
      <c r="H27" s="45">
        <f t="shared" si="3"/>
        <v>0.19198174706649282</v>
      </c>
      <c r="I27" s="44">
        <v>113</v>
      </c>
      <c r="J27" s="45">
        <f t="shared" si="4"/>
        <v>3.6831812255541066E-2</v>
      </c>
      <c r="K27" s="44">
        <f>G27+I27+E27</f>
        <v>1387</v>
      </c>
      <c r="L27" s="45">
        <f t="shared" si="5"/>
        <v>0.45208604954367665</v>
      </c>
    </row>
    <row r="28" spans="1:12" x14ac:dyDescent="0.3">
      <c r="A28" s="2" t="s">
        <v>36</v>
      </c>
      <c r="B28" s="44">
        <v>21470</v>
      </c>
      <c r="C28" s="44">
        <v>9406</v>
      </c>
      <c r="D28" s="45">
        <f t="shared" si="1"/>
        <v>0.43809967396367022</v>
      </c>
      <c r="E28" s="44">
        <v>4732</v>
      </c>
      <c r="F28" s="45">
        <f t="shared" si="2"/>
        <v>0.22040055891942245</v>
      </c>
      <c r="G28" s="44">
        <v>1135</v>
      </c>
      <c r="H28" s="45">
        <f t="shared" si="3"/>
        <v>5.286446204005589E-2</v>
      </c>
      <c r="I28" s="44">
        <v>0</v>
      </c>
      <c r="J28" s="45">
        <f t="shared" si="4"/>
        <v>0</v>
      </c>
      <c r="K28" s="44">
        <f>G28+I28+E28</f>
        <v>5867</v>
      </c>
      <c r="L28" s="45">
        <f t="shared" si="5"/>
        <v>0.27326502095947836</v>
      </c>
    </row>
    <row r="29" spans="1:12" ht="13.2" x14ac:dyDescent="0.25">
      <c r="A29" s="2" t="s">
        <v>37</v>
      </c>
      <c r="B29" s="44" t="s">
        <v>38</v>
      </c>
      <c r="C29" s="44" t="s">
        <v>38</v>
      </c>
      <c r="D29" s="46" t="s">
        <v>38</v>
      </c>
      <c r="E29" s="44" t="s">
        <v>38</v>
      </c>
      <c r="F29" s="46" t="s">
        <v>38</v>
      </c>
      <c r="G29" s="44" t="s">
        <v>38</v>
      </c>
      <c r="H29" s="46" t="s">
        <v>38</v>
      </c>
      <c r="I29" s="44" t="s">
        <v>38</v>
      </c>
      <c r="J29" s="46" t="s">
        <v>38</v>
      </c>
      <c r="K29" s="47" t="s">
        <v>38</v>
      </c>
      <c r="L29" s="46" t="s">
        <v>38</v>
      </c>
    </row>
    <row r="30" spans="1:12" ht="13.2" x14ac:dyDescent="0.25">
      <c r="A30" s="2" t="s">
        <v>39</v>
      </c>
      <c r="B30" s="44" t="s">
        <v>38</v>
      </c>
      <c r="C30" s="44" t="s">
        <v>38</v>
      </c>
      <c r="D30" s="46" t="s">
        <v>38</v>
      </c>
      <c r="E30" s="44" t="s">
        <v>38</v>
      </c>
      <c r="F30" s="46" t="s">
        <v>38</v>
      </c>
      <c r="G30" s="44" t="s">
        <v>38</v>
      </c>
      <c r="H30" s="46" t="s">
        <v>38</v>
      </c>
      <c r="I30" s="44" t="s">
        <v>38</v>
      </c>
      <c r="J30" s="46" t="s">
        <v>38</v>
      </c>
      <c r="K30" s="47" t="s">
        <v>38</v>
      </c>
      <c r="L30" s="46" t="s">
        <v>38</v>
      </c>
    </row>
    <row r="31" spans="1:12" ht="13.2" x14ac:dyDescent="0.25">
      <c r="A31" s="2" t="s">
        <v>40</v>
      </c>
      <c r="B31" s="44" t="s">
        <v>38</v>
      </c>
      <c r="C31" s="44" t="s">
        <v>38</v>
      </c>
      <c r="D31" s="46" t="s">
        <v>38</v>
      </c>
      <c r="E31" s="44" t="s">
        <v>38</v>
      </c>
      <c r="F31" s="46" t="s">
        <v>38</v>
      </c>
      <c r="G31" s="44" t="s">
        <v>38</v>
      </c>
      <c r="H31" s="46" t="s">
        <v>38</v>
      </c>
      <c r="I31" s="44" t="s">
        <v>38</v>
      </c>
      <c r="J31" s="46" t="s">
        <v>38</v>
      </c>
      <c r="K31" s="47" t="s">
        <v>38</v>
      </c>
      <c r="L31" s="46" t="s">
        <v>38</v>
      </c>
    </row>
    <row r="32" spans="1:12" x14ac:dyDescent="0.3">
      <c r="A32" s="2" t="s">
        <v>41</v>
      </c>
      <c r="B32" s="44">
        <v>2068</v>
      </c>
      <c r="C32" s="44">
        <v>18</v>
      </c>
      <c r="D32" s="45">
        <f t="shared" si="1"/>
        <v>8.7040618955512572E-3</v>
      </c>
      <c r="E32" s="44">
        <v>0</v>
      </c>
      <c r="F32" s="45">
        <f t="shared" si="2"/>
        <v>0</v>
      </c>
      <c r="G32" s="44">
        <v>26</v>
      </c>
      <c r="H32" s="45">
        <f t="shared" si="3"/>
        <v>1.2572533849129593E-2</v>
      </c>
      <c r="I32" s="44">
        <v>0</v>
      </c>
      <c r="J32" s="45">
        <f t="shared" si="4"/>
        <v>0</v>
      </c>
      <c r="K32" s="44">
        <f t="shared" ref="K32:K37" si="7">G32+I32+E32</f>
        <v>26</v>
      </c>
      <c r="L32" s="45">
        <f t="shared" si="5"/>
        <v>1.2572533849129593E-2</v>
      </c>
    </row>
    <row r="33" spans="1:12" x14ac:dyDescent="0.3">
      <c r="A33" s="2" t="s">
        <v>42</v>
      </c>
      <c r="B33" s="44">
        <v>10698</v>
      </c>
      <c r="C33" s="44">
        <v>1411</v>
      </c>
      <c r="D33" s="45">
        <f t="shared" si="1"/>
        <v>0.13189381192746308</v>
      </c>
      <c r="E33" s="44">
        <v>484</v>
      </c>
      <c r="F33" s="45">
        <f t="shared" si="2"/>
        <v>4.524210132735091E-2</v>
      </c>
      <c r="G33" s="44">
        <v>4367</v>
      </c>
      <c r="H33" s="45">
        <f t="shared" si="3"/>
        <v>0.40820714152177978</v>
      </c>
      <c r="I33" s="44">
        <v>3532</v>
      </c>
      <c r="J33" s="45">
        <f t="shared" si="4"/>
        <v>0.33015516919050292</v>
      </c>
      <c r="K33" s="44">
        <f t="shared" si="7"/>
        <v>8383</v>
      </c>
      <c r="L33" s="45">
        <f t="shared" si="5"/>
        <v>0.7836044120396336</v>
      </c>
    </row>
    <row r="34" spans="1:12" x14ac:dyDescent="0.3">
      <c r="A34" s="2" t="s">
        <v>43</v>
      </c>
      <c r="B34" s="44">
        <v>16</v>
      </c>
      <c r="C34" s="44">
        <v>0</v>
      </c>
      <c r="D34" s="45">
        <f t="shared" si="1"/>
        <v>0</v>
      </c>
      <c r="E34" s="44">
        <v>0</v>
      </c>
      <c r="F34" s="45">
        <f t="shared" si="2"/>
        <v>0</v>
      </c>
      <c r="G34" s="44">
        <v>0</v>
      </c>
      <c r="H34" s="45">
        <f t="shared" si="3"/>
        <v>0</v>
      </c>
      <c r="I34" s="44">
        <v>0</v>
      </c>
      <c r="J34" s="45">
        <f t="shared" si="4"/>
        <v>0</v>
      </c>
      <c r="K34" s="44">
        <f t="shared" si="7"/>
        <v>0</v>
      </c>
      <c r="L34" s="45">
        <f t="shared" si="5"/>
        <v>0</v>
      </c>
    </row>
    <row r="35" spans="1:12" x14ac:dyDescent="0.3">
      <c r="A35" s="2" t="s">
        <v>44</v>
      </c>
      <c r="B35" s="44">
        <v>4538</v>
      </c>
      <c r="C35" s="44">
        <v>180</v>
      </c>
      <c r="D35" s="45">
        <f t="shared" si="1"/>
        <v>3.9665050683120318E-2</v>
      </c>
      <c r="E35" s="44">
        <v>561</v>
      </c>
      <c r="F35" s="45">
        <f t="shared" si="2"/>
        <v>0.12362274129572499</v>
      </c>
      <c r="G35" s="44">
        <v>3797</v>
      </c>
      <c r="H35" s="45">
        <f t="shared" si="3"/>
        <v>0.83671220802115465</v>
      </c>
      <c r="I35" s="44">
        <v>0</v>
      </c>
      <c r="J35" s="45">
        <f t="shared" si="4"/>
        <v>0</v>
      </c>
      <c r="K35" s="44">
        <f t="shared" si="7"/>
        <v>4358</v>
      </c>
      <c r="L35" s="45">
        <f t="shared" si="5"/>
        <v>0.96033494931687968</v>
      </c>
    </row>
    <row r="36" spans="1:12" x14ac:dyDescent="0.3">
      <c r="A36" s="2" t="s">
        <v>45</v>
      </c>
      <c r="B36" s="44">
        <v>370</v>
      </c>
      <c r="C36" s="44">
        <v>0</v>
      </c>
      <c r="D36" s="45">
        <f t="shared" si="1"/>
        <v>0</v>
      </c>
      <c r="E36" s="44">
        <v>0</v>
      </c>
      <c r="F36" s="45">
        <f t="shared" si="2"/>
        <v>0</v>
      </c>
      <c r="G36" s="44">
        <v>0</v>
      </c>
      <c r="H36" s="45">
        <f t="shared" si="3"/>
        <v>0</v>
      </c>
      <c r="I36" s="44">
        <v>0</v>
      </c>
      <c r="J36" s="45">
        <f t="shared" si="4"/>
        <v>0</v>
      </c>
      <c r="K36" s="44">
        <f t="shared" si="7"/>
        <v>0</v>
      </c>
      <c r="L36" s="45">
        <f t="shared" si="5"/>
        <v>0</v>
      </c>
    </row>
    <row r="37" spans="1:12" x14ac:dyDescent="0.3">
      <c r="A37" s="2" t="s">
        <v>46</v>
      </c>
      <c r="B37" s="44">
        <v>4696</v>
      </c>
      <c r="C37" s="44">
        <v>1537</v>
      </c>
      <c r="D37" s="45">
        <f t="shared" si="1"/>
        <v>0.32729982964224874</v>
      </c>
      <c r="E37" s="44">
        <v>0</v>
      </c>
      <c r="F37" s="45">
        <f t="shared" si="2"/>
        <v>0</v>
      </c>
      <c r="G37" s="44">
        <v>0</v>
      </c>
      <c r="H37" s="45">
        <f t="shared" si="3"/>
        <v>0</v>
      </c>
      <c r="I37" s="44">
        <v>0</v>
      </c>
      <c r="J37" s="45">
        <f t="shared" si="4"/>
        <v>0</v>
      </c>
      <c r="K37" s="44">
        <f t="shared" si="7"/>
        <v>0</v>
      </c>
      <c r="L37" s="45">
        <f t="shared" si="5"/>
        <v>0</v>
      </c>
    </row>
    <row r="38" spans="1:12" ht="13.2" x14ac:dyDescent="0.25">
      <c r="A38" s="2" t="s">
        <v>47</v>
      </c>
      <c r="B38" s="44" t="s">
        <v>38</v>
      </c>
      <c r="C38" s="44" t="s">
        <v>38</v>
      </c>
      <c r="D38" s="46" t="s">
        <v>38</v>
      </c>
      <c r="E38" s="44" t="s">
        <v>38</v>
      </c>
      <c r="F38" s="46" t="s">
        <v>38</v>
      </c>
      <c r="G38" s="44" t="s">
        <v>38</v>
      </c>
      <c r="H38" s="46" t="s">
        <v>38</v>
      </c>
      <c r="I38" s="44" t="s">
        <v>38</v>
      </c>
      <c r="J38" s="46" t="s">
        <v>38</v>
      </c>
      <c r="K38" s="47" t="s">
        <v>38</v>
      </c>
      <c r="L38" s="46" t="s">
        <v>38</v>
      </c>
    </row>
    <row r="39" spans="1:12" x14ac:dyDescent="0.3">
      <c r="A39" s="2" t="s">
        <v>48</v>
      </c>
      <c r="B39" s="44">
        <v>48</v>
      </c>
      <c r="C39" s="44">
        <v>0</v>
      </c>
      <c r="D39" s="45">
        <f t="shared" si="1"/>
        <v>0</v>
      </c>
      <c r="E39" s="44">
        <v>0</v>
      </c>
      <c r="F39" s="45">
        <f t="shared" si="2"/>
        <v>0</v>
      </c>
      <c r="G39" s="44">
        <v>0</v>
      </c>
      <c r="H39" s="45">
        <f t="shared" si="3"/>
        <v>0</v>
      </c>
      <c r="I39" s="44">
        <v>0</v>
      </c>
      <c r="J39" s="45">
        <f t="shared" si="4"/>
        <v>0</v>
      </c>
      <c r="K39" s="44">
        <f>G39+I39+E39</f>
        <v>0</v>
      </c>
      <c r="L39" s="45">
        <f t="shared" si="5"/>
        <v>0</v>
      </c>
    </row>
    <row r="40" spans="1:12" x14ac:dyDescent="0.3">
      <c r="A40" s="2" t="s">
        <v>49</v>
      </c>
      <c r="B40" s="44">
        <v>48120</v>
      </c>
      <c r="C40" s="44">
        <v>7982</v>
      </c>
      <c r="D40" s="45">
        <f t="shared" si="1"/>
        <v>0.16587697423108894</v>
      </c>
      <c r="E40" s="44">
        <v>8084</v>
      </c>
      <c r="F40" s="45">
        <f t="shared" si="2"/>
        <v>0.16799667497921861</v>
      </c>
      <c r="G40" s="44">
        <v>12289</v>
      </c>
      <c r="H40" s="45">
        <f t="shared" si="3"/>
        <v>0.25538237738985869</v>
      </c>
      <c r="I40" s="44">
        <v>4373</v>
      </c>
      <c r="J40" s="45">
        <f t="shared" si="4"/>
        <v>9.0876974231088939E-2</v>
      </c>
      <c r="K40" s="44">
        <f>G40+I40+E40</f>
        <v>24746</v>
      </c>
      <c r="L40" s="45">
        <f t="shared" si="5"/>
        <v>0.51425602660016623</v>
      </c>
    </row>
    <row r="41" spans="1:12" ht="13.2" x14ac:dyDescent="0.25">
      <c r="A41" s="2" t="s">
        <v>50</v>
      </c>
      <c r="B41" s="44" t="s">
        <v>38</v>
      </c>
      <c r="C41" s="44" t="s">
        <v>38</v>
      </c>
      <c r="D41" s="46" t="s">
        <v>38</v>
      </c>
      <c r="E41" s="44" t="s">
        <v>38</v>
      </c>
      <c r="F41" s="46" t="s">
        <v>38</v>
      </c>
      <c r="G41" s="44" t="s">
        <v>38</v>
      </c>
      <c r="H41" s="46" t="s">
        <v>38</v>
      </c>
      <c r="I41" s="44" t="s">
        <v>38</v>
      </c>
      <c r="J41" s="46" t="s">
        <v>38</v>
      </c>
      <c r="K41" s="47" t="s">
        <v>38</v>
      </c>
      <c r="L41" s="46" t="s">
        <v>38</v>
      </c>
    </row>
    <row r="42" spans="1:12" x14ac:dyDescent="0.3">
      <c r="A42" s="2" t="s">
        <v>51</v>
      </c>
      <c r="B42" s="44">
        <v>1384</v>
      </c>
      <c r="C42" s="44">
        <v>439</v>
      </c>
      <c r="D42" s="45">
        <f t="shared" si="1"/>
        <v>0.31719653179190749</v>
      </c>
      <c r="E42" s="44">
        <v>105</v>
      </c>
      <c r="F42" s="45">
        <f t="shared" si="2"/>
        <v>7.5867052023121384E-2</v>
      </c>
      <c r="G42" s="44">
        <v>33</v>
      </c>
      <c r="H42" s="45">
        <f t="shared" si="3"/>
        <v>2.3843930635838149E-2</v>
      </c>
      <c r="I42" s="44">
        <v>0</v>
      </c>
      <c r="J42" s="45">
        <f t="shared" si="4"/>
        <v>0</v>
      </c>
      <c r="K42" s="44">
        <f t="shared" ref="K42:K55" si="8">G42+I42+E42</f>
        <v>138</v>
      </c>
      <c r="L42" s="45">
        <f t="shared" si="5"/>
        <v>9.9710982658959543E-2</v>
      </c>
    </row>
    <row r="43" spans="1:12" x14ac:dyDescent="0.3">
      <c r="A43" s="2" t="s">
        <v>52</v>
      </c>
      <c r="B43" s="44">
        <v>13844</v>
      </c>
      <c r="C43" s="44">
        <v>2325</v>
      </c>
      <c r="D43" s="45">
        <f t="shared" si="1"/>
        <v>0.1679427911008379</v>
      </c>
      <c r="E43" s="44">
        <v>1792</v>
      </c>
      <c r="F43" s="45">
        <f t="shared" si="2"/>
        <v>0.12944235770008669</v>
      </c>
      <c r="G43" s="44">
        <v>1479</v>
      </c>
      <c r="H43" s="45">
        <f t="shared" si="3"/>
        <v>0.1068332851776943</v>
      </c>
      <c r="I43" s="44">
        <v>0</v>
      </c>
      <c r="J43" s="45">
        <f t="shared" si="4"/>
        <v>0</v>
      </c>
      <c r="K43" s="44">
        <f t="shared" si="8"/>
        <v>3271</v>
      </c>
      <c r="L43" s="45">
        <f t="shared" si="5"/>
        <v>0.23627564287778099</v>
      </c>
    </row>
    <row r="44" spans="1:12" x14ac:dyDescent="0.3">
      <c r="A44" s="2" t="s">
        <v>53</v>
      </c>
      <c r="B44" s="44">
        <v>23170</v>
      </c>
      <c r="C44" s="44">
        <v>11316</v>
      </c>
      <c r="D44" s="45">
        <f t="shared" si="1"/>
        <v>0.48839015968925337</v>
      </c>
      <c r="E44" s="44">
        <v>0</v>
      </c>
      <c r="F44" s="45">
        <f t="shared" si="2"/>
        <v>0</v>
      </c>
      <c r="G44" s="44">
        <v>0</v>
      </c>
      <c r="H44" s="45">
        <f t="shared" si="3"/>
        <v>0</v>
      </c>
      <c r="I44" s="44">
        <v>0</v>
      </c>
      <c r="J44" s="45">
        <f t="shared" si="4"/>
        <v>0</v>
      </c>
      <c r="K44" s="44">
        <f t="shared" si="8"/>
        <v>0</v>
      </c>
      <c r="L44" s="45">
        <f t="shared" si="5"/>
        <v>0</v>
      </c>
    </row>
    <row r="45" spans="1:12" x14ac:dyDescent="0.3">
      <c r="A45" s="2" t="s">
        <v>54</v>
      </c>
      <c r="B45" s="44">
        <v>265714</v>
      </c>
      <c r="C45" s="44">
        <v>103705</v>
      </c>
      <c r="D45" s="45">
        <f t="shared" si="1"/>
        <v>0.3902880540731764</v>
      </c>
      <c r="E45" s="44">
        <v>26811</v>
      </c>
      <c r="F45" s="45">
        <f t="shared" si="2"/>
        <v>0.10090172139970043</v>
      </c>
      <c r="G45" s="44">
        <v>24143</v>
      </c>
      <c r="H45" s="45">
        <f t="shared" si="3"/>
        <v>9.0860850388011172E-2</v>
      </c>
      <c r="I45" s="44">
        <v>0</v>
      </c>
      <c r="J45" s="45">
        <f t="shared" si="4"/>
        <v>0</v>
      </c>
      <c r="K45" s="44">
        <f t="shared" si="8"/>
        <v>50954</v>
      </c>
      <c r="L45" s="45">
        <f t="shared" si="5"/>
        <v>0.19176257178771161</v>
      </c>
    </row>
    <row r="46" spans="1:12" x14ac:dyDescent="0.3">
      <c r="A46" s="2" t="s">
        <v>55</v>
      </c>
      <c r="B46" s="44">
        <v>93</v>
      </c>
      <c r="C46" s="44">
        <v>0</v>
      </c>
      <c r="D46" s="45">
        <f t="shared" si="1"/>
        <v>0</v>
      </c>
      <c r="E46" s="44">
        <v>0</v>
      </c>
      <c r="F46" s="45">
        <f t="shared" si="2"/>
        <v>0</v>
      </c>
      <c r="G46" s="44">
        <v>0</v>
      </c>
      <c r="H46" s="45">
        <f t="shared" si="3"/>
        <v>0</v>
      </c>
      <c r="I46" s="44">
        <v>0</v>
      </c>
      <c r="J46" s="45">
        <f t="shared" si="4"/>
        <v>0</v>
      </c>
      <c r="K46" s="44">
        <f t="shared" si="8"/>
        <v>0</v>
      </c>
      <c r="L46" s="45">
        <f t="shared" si="5"/>
        <v>0</v>
      </c>
    </row>
    <row r="47" spans="1:12" x14ac:dyDescent="0.3">
      <c r="A47" s="2" t="s">
        <v>56</v>
      </c>
      <c r="B47" s="44">
        <v>0.91113438638391386</v>
      </c>
      <c r="C47" s="44">
        <v>0</v>
      </c>
      <c r="D47" s="45">
        <f t="shared" si="1"/>
        <v>0</v>
      </c>
      <c r="E47" s="44">
        <v>0.91113438638391397</v>
      </c>
      <c r="F47" s="45">
        <f t="shared" si="2"/>
        <v>1.0000000000000002</v>
      </c>
      <c r="G47" s="44">
        <v>0</v>
      </c>
      <c r="H47" s="45">
        <f t="shared" si="3"/>
        <v>0</v>
      </c>
      <c r="I47" s="44">
        <v>0</v>
      </c>
      <c r="J47" s="45">
        <f t="shared" si="4"/>
        <v>0</v>
      </c>
      <c r="K47" s="44">
        <f t="shared" si="8"/>
        <v>0.91113438638391397</v>
      </c>
      <c r="L47" s="45">
        <f t="shared" si="5"/>
        <v>1.0000000000000002</v>
      </c>
    </row>
    <row r="48" spans="1:12" x14ac:dyDescent="0.3">
      <c r="A48" s="2" t="s">
        <v>57</v>
      </c>
      <c r="B48" s="44">
        <v>55</v>
      </c>
      <c r="C48" s="44">
        <v>0</v>
      </c>
      <c r="D48" s="45">
        <f t="shared" si="1"/>
        <v>0</v>
      </c>
      <c r="E48" s="44">
        <v>0</v>
      </c>
      <c r="F48" s="45">
        <f t="shared" si="2"/>
        <v>0</v>
      </c>
      <c r="G48" s="44">
        <v>0</v>
      </c>
      <c r="H48" s="45">
        <f t="shared" si="3"/>
        <v>0</v>
      </c>
      <c r="I48" s="44">
        <v>0</v>
      </c>
      <c r="J48" s="45">
        <f t="shared" si="4"/>
        <v>0</v>
      </c>
      <c r="K48" s="44">
        <f t="shared" si="8"/>
        <v>0</v>
      </c>
      <c r="L48" s="45">
        <f t="shared" si="5"/>
        <v>0</v>
      </c>
    </row>
    <row r="49" spans="1:12" x14ac:dyDescent="0.3">
      <c r="A49" s="2" t="s">
        <v>58</v>
      </c>
      <c r="B49" s="44">
        <v>6441</v>
      </c>
      <c r="C49" s="44">
        <v>803</v>
      </c>
      <c r="D49" s="45">
        <f t="shared" si="1"/>
        <v>0.12467008228535942</v>
      </c>
      <c r="E49" s="44">
        <v>0</v>
      </c>
      <c r="F49" s="45">
        <f t="shared" si="2"/>
        <v>0</v>
      </c>
      <c r="G49" s="44">
        <v>2237</v>
      </c>
      <c r="H49" s="45">
        <f t="shared" si="3"/>
        <v>0.34730631889458158</v>
      </c>
      <c r="I49" s="44">
        <v>0</v>
      </c>
      <c r="J49" s="45">
        <f t="shared" si="4"/>
        <v>0</v>
      </c>
      <c r="K49" s="44">
        <f t="shared" si="8"/>
        <v>2237</v>
      </c>
      <c r="L49" s="45">
        <f t="shared" si="5"/>
        <v>0.34730631889458158</v>
      </c>
    </row>
    <row r="50" spans="1:12" x14ac:dyDescent="0.3">
      <c r="A50" s="2" t="s">
        <v>59</v>
      </c>
      <c r="B50" s="44">
        <v>5355</v>
      </c>
      <c r="C50" s="44">
        <v>690</v>
      </c>
      <c r="D50" s="45">
        <f t="shared" si="1"/>
        <v>0.12885154061624648</v>
      </c>
      <c r="E50" s="44">
        <v>947</v>
      </c>
      <c r="F50" s="45">
        <f t="shared" si="2"/>
        <v>0.17684407096171803</v>
      </c>
      <c r="G50" s="44">
        <v>1183</v>
      </c>
      <c r="H50" s="45">
        <f t="shared" si="3"/>
        <v>0.22091503267973855</v>
      </c>
      <c r="I50" s="44">
        <v>0</v>
      </c>
      <c r="J50" s="45">
        <f t="shared" si="4"/>
        <v>0</v>
      </c>
      <c r="K50" s="44">
        <f t="shared" si="8"/>
        <v>2130</v>
      </c>
      <c r="L50" s="45">
        <f t="shared" si="5"/>
        <v>0.39775910364145656</v>
      </c>
    </row>
    <row r="51" spans="1:12" x14ac:dyDescent="0.3">
      <c r="A51" s="2" t="s">
        <v>60</v>
      </c>
      <c r="B51" s="44">
        <v>54630</v>
      </c>
      <c r="C51" s="44">
        <v>4485</v>
      </c>
      <c r="D51" s="45">
        <f t="shared" si="1"/>
        <v>8.2097748489840749E-2</v>
      </c>
      <c r="E51" s="44">
        <v>14428</v>
      </c>
      <c r="F51" s="45">
        <f t="shared" si="2"/>
        <v>0.26410397217645981</v>
      </c>
      <c r="G51" s="44">
        <v>12835</v>
      </c>
      <c r="H51" s="45">
        <f t="shared" si="3"/>
        <v>0.23494416987003477</v>
      </c>
      <c r="I51" s="44">
        <v>8432</v>
      </c>
      <c r="J51" s="45">
        <f t="shared" si="4"/>
        <v>0.15434742815302946</v>
      </c>
      <c r="K51" s="44">
        <f t="shared" si="8"/>
        <v>35695</v>
      </c>
      <c r="L51" s="45">
        <f t="shared" si="5"/>
        <v>0.6533955701995241</v>
      </c>
    </row>
    <row r="52" spans="1:12" x14ac:dyDescent="0.3">
      <c r="A52" s="2" t="s">
        <v>61</v>
      </c>
      <c r="B52" s="44">
        <v>750</v>
      </c>
      <c r="C52" s="44">
        <v>0</v>
      </c>
      <c r="D52" s="45">
        <f t="shared" si="1"/>
        <v>0</v>
      </c>
      <c r="E52" s="44">
        <v>0</v>
      </c>
      <c r="F52" s="45">
        <f t="shared" si="2"/>
        <v>0</v>
      </c>
      <c r="G52" s="44">
        <v>535</v>
      </c>
      <c r="H52" s="45">
        <f t="shared" si="3"/>
        <v>0.71333333333333337</v>
      </c>
      <c r="I52" s="44">
        <v>0</v>
      </c>
      <c r="J52" s="45">
        <f t="shared" si="4"/>
        <v>0</v>
      </c>
      <c r="K52" s="44">
        <f t="shared" si="8"/>
        <v>535</v>
      </c>
      <c r="L52" s="45">
        <f t="shared" si="5"/>
        <v>0.71333333333333337</v>
      </c>
    </row>
    <row r="53" spans="1:12" x14ac:dyDescent="0.3">
      <c r="A53" s="2" t="s">
        <v>62</v>
      </c>
      <c r="B53" s="44">
        <v>46</v>
      </c>
      <c r="C53" s="44">
        <v>0</v>
      </c>
      <c r="D53" s="45">
        <f t="shared" si="1"/>
        <v>0</v>
      </c>
      <c r="E53" s="44">
        <v>0</v>
      </c>
      <c r="F53" s="45">
        <f t="shared" si="2"/>
        <v>0</v>
      </c>
      <c r="G53" s="44">
        <v>0</v>
      </c>
      <c r="H53" s="45">
        <f t="shared" si="3"/>
        <v>0</v>
      </c>
      <c r="I53" s="44">
        <v>0</v>
      </c>
      <c r="J53" s="45">
        <f t="shared" si="4"/>
        <v>0</v>
      </c>
      <c r="K53" s="44">
        <f t="shared" si="8"/>
        <v>0</v>
      </c>
      <c r="L53" s="45">
        <f t="shared" si="5"/>
        <v>0</v>
      </c>
    </row>
    <row r="54" spans="1:12" x14ac:dyDescent="0.3">
      <c r="A54" s="2" t="s">
        <v>63</v>
      </c>
      <c r="B54" s="44">
        <v>121296</v>
      </c>
      <c r="C54" s="44">
        <v>1187</v>
      </c>
      <c r="D54" s="45">
        <f t="shared" si="1"/>
        <v>9.7859781031526191E-3</v>
      </c>
      <c r="E54" s="44">
        <v>6253</v>
      </c>
      <c r="F54" s="45">
        <f t="shared" si="2"/>
        <v>5.155157630919404E-2</v>
      </c>
      <c r="G54" s="44">
        <v>74637</v>
      </c>
      <c r="H54" s="45">
        <f t="shared" si="3"/>
        <v>0.61532944202611795</v>
      </c>
      <c r="I54" s="44">
        <v>25508</v>
      </c>
      <c r="J54" s="45">
        <f t="shared" si="4"/>
        <v>0.21029547553093259</v>
      </c>
      <c r="K54" s="44">
        <f t="shared" si="8"/>
        <v>106398</v>
      </c>
      <c r="L54" s="45">
        <f t="shared" si="5"/>
        <v>0.87717649386624452</v>
      </c>
    </row>
    <row r="55" spans="1:12" x14ac:dyDescent="0.3">
      <c r="A55" s="2" t="s">
        <v>64</v>
      </c>
      <c r="B55" s="44">
        <v>8874</v>
      </c>
      <c r="C55" s="44">
        <v>1843</v>
      </c>
      <c r="D55" s="45">
        <f t="shared" si="1"/>
        <v>0.20768537299977463</v>
      </c>
      <c r="E55" s="44">
        <v>1390</v>
      </c>
      <c r="F55" s="45">
        <f t="shared" si="2"/>
        <v>0.15663736759071445</v>
      </c>
      <c r="G55" s="44">
        <v>3339</v>
      </c>
      <c r="H55" s="45">
        <f t="shared" si="3"/>
        <v>0.37626774847870181</v>
      </c>
      <c r="I55" s="44">
        <v>1430</v>
      </c>
      <c r="J55" s="45">
        <f t="shared" si="4"/>
        <v>0.16114491773720982</v>
      </c>
      <c r="K55" s="44">
        <f t="shared" si="8"/>
        <v>6159</v>
      </c>
      <c r="L55" s="45">
        <f t="shared" si="5"/>
        <v>0.69405003380662611</v>
      </c>
    </row>
    <row r="56" spans="1:12" ht="13.2" x14ac:dyDescent="0.25">
      <c r="A56" s="2" t="s">
        <v>65</v>
      </c>
      <c r="B56" s="44" t="s">
        <v>38</v>
      </c>
      <c r="C56" s="44" t="s">
        <v>38</v>
      </c>
      <c r="D56" s="46" t="s">
        <v>38</v>
      </c>
      <c r="E56" s="44" t="s">
        <v>38</v>
      </c>
      <c r="F56" s="46" t="s">
        <v>38</v>
      </c>
      <c r="G56" s="44" t="s">
        <v>38</v>
      </c>
      <c r="H56" s="46" t="s">
        <v>38</v>
      </c>
      <c r="I56" s="44" t="s">
        <v>38</v>
      </c>
      <c r="J56" s="46" t="s">
        <v>38</v>
      </c>
      <c r="K56" s="47" t="s">
        <v>38</v>
      </c>
      <c r="L56" s="46" t="s">
        <v>38</v>
      </c>
    </row>
    <row r="57" spans="1:12" x14ac:dyDescent="0.3">
      <c r="A57" s="2" t="s">
        <v>66</v>
      </c>
      <c r="B57" s="44">
        <v>22209</v>
      </c>
      <c r="C57" s="44">
        <v>5255</v>
      </c>
      <c r="D57" s="45">
        <f t="shared" si="1"/>
        <v>0.23661578639290379</v>
      </c>
      <c r="E57" s="44">
        <v>3435</v>
      </c>
      <c r="F57" s="45">
        <f t="shared" si="2"/>
        <v>0.15466702688099418</v>
      </c>
      <c r="G57" s="44">
        <v>5624</v>
      </c>
      <c r="H57" s="45">
        <f t="shared" si="3"/>
        <v>0.25323067224998874</v>
      </c>
      <c r="I57" s="44">
        <v>298</v>
      </c>
      <c r="J57" s="45">
        <f t="shared" si="4"/>
        <v>1.3417983700301679E-2</v>
      </c>
      <c r="K57" s="44">
        <f>G57+I57+E57</f>
        <v>9357</v>
      </c>
      <c r="L57" s="45">
        <f t="shared" si="5"/>
        <v>0.42131568283128462</v>
      </c>
    </row>
    <row r="58" spans="1:12" x14ac:dyDescent="0.3">
      <c r="A58" s="2" t="s">
        <v>67</v>
      </c>
      <c r="B58" s="44">
        <v>38</v>
      </c>
      <c r="C58" s="44">
        <v>0</v>
      </c>
      <c r="D58" s="45">
        <f t="shared" si="1"/>
        <v>0</v>
      </c>
      <c r="E58" s="44">
        <v>0</v>
      </c>
      <c r="F58" s="45">
        <f t="shared" si="2"/>
        <v>0</v>
      </c>
      <c r="G58" s="44">
        <v>0</v>
      </c>
      <c r="H58" s="45">
        <f t="shared" si="3"/>
        <v>0</v>
      </c>
      <c r="I58" s="44">
        <v>0</v>
      </c>
      <c r="J58" s="45">
        <f t="shared" si="4"/>
        <v>0</v>
      </c>
      <c r="K58" s="44">
        <f>G58+I58+E58</f>
        <v>0</v>
      </c>
      <c r="L58" s="45">
        <f t="shared" si="5"/>
        <v>0</v>
      </c>
    </row>
    <row r="59" spans="1:12" x14ac:dyDescent="0.3">
      <c r="A59" s="2" t="s">
        <v>68</v>
      </c>
      <c r="B59" s="44">
        <v>23068</v>
      </c>
      <c r="C59" s="44">
        <v>5099</v>
      </c>
      <c r="D59" s="45">
        <f t="shared" si="1"/>
        <v>0.22104213629269984</v>
      </c>
      <c r="E59" s="44">
        <v>3458</v>
      </c>
      <c r="F59" s="45">
        <f t="shared" si="2"/>
        <v>0.14990462979018554</v>
      </c>
      <c r="G59" s="44">
        <v>9876</v>
      </c>
      <c r="H59" s="45">
        <f t="shared" si="3"/>
        <v>0.42812554187619212</v>
      </c>
      <c r="I59" s="44">
        <v>0</v>
      </c>
      <c r="J59" s="45">
        <f t="shared" si="4"/>
        <v>0</v>
      </c>
      <c r="K59" s="44">
        <f>G59+I59+E59</f>
        <v>13334</v>
      </c>
      <c r="L59" s="45">
        <f t="shared" si="5"/>
        <v>0.57803017166637771</v>
      </c>
    </row>
    <row r="60" spans="1:12" s="3" customFormat="1" ht="13.2" x14ac:dyDescent="0.25">
      <c r="A60" s="3" t="s">
        <v>98</v>
      </c>
      <c r="B60" s="48">
        <f>SUM(B4:B59)</f>
        <v>1903713.9111343864</v>
      </c>
      <c r="C60" s="48">
        <f>SUM(C4:C59)</f>
        <v>364237</v>
      </c>
      <c r="D60" s="49">
        <f t="shared" si="1"/>
        <v>0.19132969395751181</v>
      </c>
      <c r="E60" s="48">
        <f>SUM(E4:E59)</f>
        <v>251627.91113438638</v>
      </c>
      <c r="F60" s="49">
        <f t="shared" si="2"/>
        <v>0.1321773768961147</v>
      </c>
      <c r="G60" s="48">
        <f>SUM(G4:G59)</f>
        <v>478120</v>
      </c>
      <c r="H60" s="49">
        <f t="shared" si="3"/>
        <v>0.25115118254039415</v>
      </c>
      <c r="I60" s="48">
        <f>SUM(I4:I59)</f>
        <v>128496</v>
      </c>
      <c r="J60" s="49">
        <f t="shared" si="4"/>
        <v>6.7497536918996251E-2</v>
      </c>
      <c r="K60" s="48">
        <f>G60+I60+E60</f>
        <v>858243.91113438644</v>
      </c>
      <c r="L60" s="49">
        <f t="shared" si="5"/>
        <v>0.45082609635550513</v>
      </c>
    </row>
    <row r="61" spans="1:12" ht="75.599999999999994" customHeight="1" x14ac:dyDescent="0.25">
      <c r="B61" s="55" t="s">
        <v>91</v>
      </c>
      <c r="C61" s="68" t="s">
        <v>92</v>
      </c>
      <c r="D61" s="68"/>
      <c r="E61" s="69" t="s">
        <v>93</v>
      </c>
      <c r="F61" s="69"/>
      <c r="G61" s="70" t="s">
        <v>94</v>
      </c>
      <c r="H61" s="70"/>
      <c r="I61" s="71" t="s">
        <v>99</v>
      </c>
      <c r="J61" s="71"/>
      <c r="K61" s="67" t="s">
        <v>100</v>
      </c>
      <c r="L61" s="67"/>
    </row>
    <row r="62" spans="1:12" ht="26.4" x14ac:dyDescent="0.25">
      <c r="B62" s="50" t="s">
        <v>97</v>
      </c>
      <c r="C62" s="50" t="s">
        <v>97</v>
      </c>
      <c r="D62" s="50" t="s">
        <v>11</v>
      </c>
      <c r="E62" s="50" t="s">
        <v>97</v>
      </c>
      <c r="F62" s="50" t="s">
        <v>11</v>
      </c>
      <c r="G62" s="50" t="s">
        <v>97</v>
      </c>
      <c r="H62" s="50" t="s">
        <v>11</v>
      </c>
      <c r="I62" s="50" t="s">
        <v>97</v>
      </c>
      <c r="J62" s="50" t="s">
        <v>11</v>
      </c>
      <c r="K62" s="50" t="s">
        <v>97</v>
      </c>
      <c r="L62" s="50" t="s">
        <v>11</v>
      </c>
    </row>
  </sheetData>
  <mergeCells count="15">
    <mergeCell ref="C61:D61"/>
    <mergeCell ref="E61:F61"/>
    <mergeCell ref="G61:H61"/>
    <mergeCell ref="I61:J61"/>
    <mergeCell ref="K61:L61"/>
    <mergeCell ref="C1:D1"/>
    <mergeCell ref="E1:F1"/>
    <mergeCell ref="G1:H1"/>
    <mergeCell ref="I1:J1"/>
    <mergeCell ref="K1:L1"/>
    <mergeCell ref="K2:L2"/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43A3-C9D7-420F-AD59-7ADCC8B42E1E}">
  <dimension ref="A1:L62"/>
  <sheetViews>
    <sheetView topLeftCell="D41" zoomScale="85" zoomScaleNormal="85" workbookViewId="0">
      <selection activeCell="B2" sqref="B2"/>
    </sheetView>
  </sheetViews>
  <sheetFormatPr defaultColWidth="8.6640625" defaultRowHeight="13.2" x14ac:dyDescent="0.25"/>
  <cols>
    <col min="1" max="1" width="33.6640625" style="2" bestFit="1" customWidth="1"/>
    <col min="2" max="2" width="16.44140625" style="6" customWidth="1"/>
    <col min="3" max="3" width="18.88671875" style="6" customWidth="1"/>
    <col min="4" max="4" width="8.6640625" style="7" customWidth="1"/>
    <col min="5" max="5" width="19" style="6" customWidth="1"/>
    <col min="6" max="6" width="8.6640625" style="7" customWidth="1"/>
    <col min="7" max="7" width="17.6640625" style="6" customWidth="1"/>
    <col min="8" max="8" width="8.6640625" style="7" customWidth="1"/>
    <col min="9" max="9" width="16.6640625" style="6" customWidth="1"/>
    <col min="10" max="10" width="8.6640625" style="7" customWidth="1"/>
    <col min="11" max="11" width="15.6640625" style="2" customWidth="1"/>
    <col min="12" max="12" width="8.6640625" style="7" customWidth="1"/>
    <col min="13" max="16384" width="8.6640625" style="2"/>
  </cols>
  <sheetData>
    <row r="1" spans="1:12" ht="76.5" customHeight="1" x14ac:dyDescent="0.25">
      <c r="A1" s="62" t="s">
        <v>0</v>
      </c>
      <c r="B1" s="55" t="s">
        <v>1</v>
      </c>
      <c r="C1" s="68" t="s">
        <v>2</v>
      </c>
      <c r="D1" s="68"/>
      <c r="E1" s="69" t="s">
        <v>3</v>
      </c>
      <c r="F1" s="69"/>
      <c r="G1" s="70" t="s">
        <v>4</v>
      </c>
      <c r="H1" s="70"/>
      <c r="I1" s="71" t="s">
        <v>70</v>
      </c>
      <c r="J1" s="71"/>
      <c r="K1" s="67" t="s">
        <v>71</v>
      </c>
      <c r="L1" s="67"/>
    </row>
    <row r="2" spans="1:12" customFormat="1" ht="14.4" x14ac:dyDescent="0.3">
      <c r="A2" s="63" t="s">
        <v>7</v>
      </c>
      <c r="B2" s="63">
        <v>2020</v>
      </c>
      <c r="C2" s="67" t="s">
        <v>72</v>
      </c>
      <c r="D2" s="67"/>
      <c r="E2" s="67" t="s">
        <v>72</v>
      </c>
      <c r="F2" s="67"/>
      <c r="G2" s="67" t="s">
        <v>72</v>
      </c>
      <c r="H2" s="67"/>
      <c r="I2" s="67" t="s">
        <v>72</v>
      </c>
      <c r="J2" s="67"/>
      <c r="K2" s="67" t="s">
        <v>72</v>
      </c>
      <c r="L2" s="67"/>
    </row>
    <row r="3" spans="1:12" ht="76.5" customHeight="1" x14ac:dyDescent="0.25">
      <c r="A3" s="62" t="s">
        <v>9</v>
      </c>
      <c r="B3" s="58" t="s">
        <v>10</v>
      </c>
      <c r="C3" s="58" t="s">
        <v>10</v>
      </c>
      <c r="D3" s="58" t="s">
        <v>11</v>
      </c>
      <c r="E3" s="58" t="s">
        <v>10</v>
      </c>
      <c r="F3" s="12" t="s">
        <v>11</v>
      </c>
      <c r="G3" s="58" t="s">
        <v>10</v>
      </c>
      <c r="H3" s="12" t="s">
        <v>11</v>
      </c>
      <c r="I3" s="58" t="s">
        <v>10</v>
      </c>
      <c r="J3" s="12" t="s">
        <v>11</v>
      </c>
      <c r="K3" s="58" t="s">
        <v>10</v>
      </c>
      <c r="L3" s="12" t="s">
        <v>11</v>
      </c>
    </row>
    <row r="4" spans="1:12" ht="14.4" x14ac:dyDescent="0.3">
      <c r="A4" s="2" t="s">
        <v>12</v>
      </c>
      <c r="B4" s="56">
        <v>30471532.411708899</v>
      </c>
      <c r="C4" s="53">
        <v>1503957.6403809451</v>
      </c>
      <c r="D4" s="51">
        <f t="shared" ref="D4:D28" si="0">C4/B4</f>
        <v>4.9356153804822722E-2</v>
      </c>
      <c r="E4" s="53">
        <v>4800435.7085855482</v>
      </c>
      <c r="F4" s="51">
        <f t="shared" ref="F4:F28" si="1">E4/B4</f>
        <v>0.15753837528502332</v>
      </c>
      <c r="G4" s="53">
        <v>9266641.265968632</v>
      </c>
      <c r="H4" s="51">
        <f t="shared" ref="H4:H28" si="2">G4/B4</f>
        <v>0.30410814726232344</v>
      </c>
      <c r="I4" s="53">
        <v>996498.74549484253</v>
      </c>
      <c r="J4" s="51">
        <f t="shared" ref="J4:J28" si="3">I4/B4</f>
        <v>3.2702613443619626E-2</v>
      </c>
      <c r="K4" s="53">
        <f t="shared" ref="K4:K59" si="4" xml:space="preserve"> E4+G4+I4</f>
        <v>15063575.720049024</v>
      </c>
      <c r="L4" s="51">
        <f t="shared" ref="L4:L28" si="5">K4/B4</f>
        <v>0.49434913599096642</v>
      </c>
    </row>
    <row r="5" spans="1:12" ht="14.4" x14ac:dyDescent="0.3">
      <c r="A5" s="2" t="s">
        <v>13</v>
      </c>
      <c r="B5" s="56">
        <v>35386.989753490299</v>
      </c>
      <c r="C5" s="53">
        <v>0</v>
      </c>
      <c r="D5" s="51">
        <f t="shared" si="0"/>
        <v>0</v>
      </c>
      <c r="E5" s="53">
        <v>0</v>
      </c>
      <c r="F5" s="51">
        <f t="shared" si="1"/>
        <v>0</v>
      </c>
      <c r="G5" s="53">
        <v>0</v>
      </c>
      <c r="H5" s="51">
        <f t="shared" si="2"/>
        <v>0</v>
      </c>
      <c r="I5" s="53">
        <v>0</v>
      </c>
      <c r="J5" s="51">
        <f t="shared" si="3"/>
        <v>0</v>
      </c>
      <c r="K5" s="53">
        <f t="shared" si="4"/>
        <v>0</v>
      </c>
      <c r="L5" s="51">
        <f t="shared" si="5"/>
        <v>0</v>
      </c>
    </row>
    <row r="6" spans="1:12" ht="14.4" x14ac:dyDescent="0.3">
      <c r="A6" s="2" t="s">
        <v>14</v>
      </c>
      <c r="B6" s="56">
        <v>2840052.33073295</v>
      </c>
      <c r="C6" s="53">
        <v>0</v>
      </c>
      <c r="D6" s="51">
        <f t="shared" si="0"/>
        <v>0</v>
      </c>
      <c r="E6" s="53">
        <v>0</v>
      </c>
      <c r="F6" s="51">
        <f t="shared" si="1"/>
        <v>0</v>
      </c>
      <c r="G6" s="53">
        <v>0</v>
      </c>
      <c r="H6" s="51">
        <f t="shared" si="2"/>
        <v>0</v>
      </c>
      <c r="I6" s="53">
        <v>0</v>
      </c>
      <c r="J6" s="51">
        <f t="shared" si="3"/>
        <v>0</v>
      </c>
      <c r="K6" s="53">
        <f t="shared" si="4"/>
        <v>0</v>
      </c>
      <c r="L6" s="51">
        <f t="shared" si="5"/>
        <v>0</v>
      </c>
    </row>
    <row r="7" spans="1:12" ht="14.4" x14ac:dyDescent="0.3">
      <c r="A7" s="2" t="s">
        <v>15</v>
      </c>
      <c r="B7" s="56">
        <v>20634758.124057502</v>
      </c>
      <c r="C7" s="53">
        <v>0</v>
      </c>
      <c r="D7" s="51">
        <f t="shared" si="0"/>
        <v>0</v>
      </c>
      <c r="E7" s="53">
        <v>6.4574360847473136</v>
      </c>
      <c r="F7" s="51">
        <f t="shared" si="1"/>
        <v>3.1293975174919862E-7</v>
      </c>
      <c r="G7" s="53">
        <v>0</v>
      </c>
      <c r="H7" s="51">
        <f t="shared" si="2"/>
        <v>0</v>
      </c>
      <c r="I7" s="53">
        <v>0</v>
      </c>
      <c r="J7" s="51">
        <f t="shared" si="3"/>
        <v>0</v>
      </c>
      <c r="K7" s="53">
        <f t="shared" si="4"/>
        <v>6.4574360847473136</v>
      </c>
      <c r="L7" s="51">
        <f t="shared" si="5"/>
        <v>3.1293975174919862E-7</v>
      </c>
    </row>
    <row r="8" spans="1:12" ht="14.4" x14ac:dyDescent="0.3">
      <c r="A8" s="2" t="s">
        <v>16</v>
      </c>
      <c r="B8" s="56">
        <v>10163789.967649501</v>
      </c>
      <c r="C8" s="53">
        <v>0</v>
      </c>
      <c r="D8" s="51">
        <f t="shared" si="0"/>
        <v>0</v>
      </c>
      <c r="E8" s="53">
        <v>0</v>
      </c>
      <c r="F8" s="51">
        <f t="shared" si="1"/>
        <v>0</v>
      </c>
      <c r="G8" s="53">
        <v>0</v>
      </c>
      <c r="H8" s="51">
        <f t="shared" si="2"/>
        <v>0</v>
      </c>
      <c r="I8" s="53">
        <v>0</v>
      </c>
      <c r="J8" s="51">
        <f t="shared" si="3"/>
        <v>0</v>
      </c>
      <c r="K8" s="53">
        <f t="shared" si="4"/>
        <v>0</v>
      </c>
      <c r="L8" s="51">
        <f t="shared" si="5"/>
        <v>0</v>
      </c>
    </row>
    <row r="9" spans="1:12" ht="14.4" x14ac:dyDescent="0.3">
      <c r="A9" s="2" t="s">
        <v>17</v>
      </c>
      <c r="B9" s="56">
        <v>152401935.888477</v>
      </c>
      <c r="C9" s="53">
        <v>81324099.212920099</v>
      </c>
      <c r="D9" s="51">
        <f t="shared" si="0"/>
        <v>0.53361591989507628</v>
      </c>
      <c r="E9" s="53">
        <v>34286826.887510002</v>
      </c>
      <c r="F9" s="51">
        <f t="shared" si="1"/>
        <v>0.22497632124962005</v>
      </c>
      <c r="G9" s="53">
        <v>30028287.831981901</v>
      </c>
      <c r="H9" s="51">
        <f t="shared" si="2"/>
        <v>0.19703350654256563</v>
      </c>
      <c r="I9" s="53">
        <v>0</v>
      </c>
      <c r="J9" s="51">
        <f t="shared" si="3"/>
        <v>0</v>
      </c>
      <c r="K9" s="53">
        <f t="shared" si="4"/>
        <v>64315114.719491899</v>
      </c>
      <c r="L9" s="51">
        <f t="shared" si="5"/>
        <v>0.42200982779218565</v>
      </c>
    </row>
    <row r="10" spans="1:12" ht="14.4" x14ac:dyDescent="0.3">
      <c r="A10" s="2" t="s">
        <v>18</v>
      </c>
      <c r="B10" s="56">
        <v>1021947.04180198</v>
      </c>
      <c r="C10" s="53">
        <v>268754.74534742808</v>
      </c>
      <c r="D10" s="51">
        <f t="shared" si="0"/>
        <v>0.26298304545560197</v>
      </c>
      <c r="E10" s="53">
        <v>212125.37570201699</v>
      </c>
      <c r="F10" s="51">
        <f t="shared" si="1"/>
        <v>0.20756983192395204</v>
      </c>
      <c r="G10" s="53">
        <v>435730.00414447492</v>
      </c>
      <c r="H10" s="51">
        <f t="shared" si="2"/>
        <v>0.4263723914461951</v>
      </c>
      <c r="I10" s="53">
        <v>0</v>
      </c>
      <c r="J10" s="51">
        <f t="shared" si="3"/>
        <v>0</v>
      </c>
      <c r="K10" s="53">
        <f t="shared" si="4"/>
        <v>647855.37984649185</v>
      </c>
      <c r="L10" s="51">
        <f t="shared" si="5"/>
        <v>0.63394222337014705</v>
      </c>
    </row>
    <row r="11" spans="1:12" ht="14.4" x14ac:dyDescent="0.3">
      <c r="A11" s="2" t="s">
        <v>19</v>
      </c>
      <c r="B11" s="56">
        <v>449530.684799276</v>
      </c>
      <c r="C11" s="53">
        <v>0</v>
      </c>
      <c r="D11" s="51">
        <f t="shared" si="0"/>
        <v>0</v>
      </c>
      <c r="E11" s="53">
        <v>0</v>
      </c>
      <c r="F11" s="51">
        <f t="shared" si="1"/>
        <v>0</v>
      </c>
      <c r="G11" s="53">
        <v>0</v>
      </c>
      <c r="H11" s="51">
        <f t="shared" si="2"/>
        <v>0</v>
      </c>
      <c r="I11" s="53">
        <v>0</v>
      </c>
      <c r="J11" s="51">
        <f t="shared" si="3"/>
        <v>0</v>
      </c>
      <c r="K11" s="53">
        <f t="shared" si="4"/>
        <v>0</v>
      </c>
      <c r="L11" s="51">
        <f t="shared" si="5"/>
        <v>0</v>
      </c>
    </row>
    <row r="12" spans="1:12" ht="14.4" x14ac:dyDescent="0.3">
      <c r="A12" s="2" t="s">
        <v>20</v>
      </c>
      <c r="B12" s="56">
        <v>19395909.933095202</v>
      </c>
      <c r="C12" s="53">
        <v>2569553.0207331479</v>
      </c>
      <c r="D12" s="51">
        <f t="shared" si="0"/>
        <v>0.13247911696830086</v>
      </c>
      <c r="E12" s="53">
        <v>1395615.595112771</v>
      </c>
      <c r="F12" s="51">
        <f t="shared" si="1"/>
        <v>7.1954118158253297E-2</v>
      </c>
      <c r="G12" s="53">
        <v>5061393.9803997427</v>
      </c>
      <c r="H12" s="51">
        <f t="shared" si="2"/>
        <v>0.26095161288429664</v>
      </c>
      <c r="I12" s="53">
        <v>0</v>
      </c>
      <c r="J12" s="51">
        <f t="shared" si="3"/>
        <v>0</v>
      </c>
      <c r="K12" s="53">
        <f t="shared" si="4"/>
        <v>6457009.5755125135</v>
      </c>
      <c r="L12" s="51">
        <f t="shared" si="5"/>
        <v>0.33290573104254989</v>
      </c>
    </row>
    <row r="13" spans="1:12" ht="14.4" x14ac:dyDescent="0.3">
      <c r="A13" s="2" t="s">
        <v>21</v>
      </c>
      <c r="B13" s="56">
        <v>1446964797.52336</v>
      </c>
      <c r="C13" s="53">
        <v>27122807.45313568</v>
      </c>
      <c r="D13" s="51">
        <f t="shared" si="0"/>
        <v>1.8744621499817659E-2</v>
      </c>
      <c r="E13" s="53">
        <v>29049369.8669018</v>
      </c>
      <c r="F13" s="51">
        <f t="shared" si="1"/>
        <v>2.0076072283598746E-2</v>
      </c>
      <c r="G13" s="53">
        <v>9806433.8413372021</v>
      </c>
      <c r="H13" s="51">
        <f t="shared" si="2"/>
        <v>6.7772442412711046E-3</v>
      </c>
      <c r="I13" s="53">
        <v>0</v>
      </c>
      <c r="J13" s="51">
        <f t="shared" si="3"/>
        <v>0</v>
      </c>
      <c r="K13" s="53">
        <f t="shared" si="4"/>
        <v>38855803.708239004</v>
      </c>
      <c r="L13" s="51">
        <f t="shared" si="5"/>
        <v>2.6853316524869851E-2</v>
      </c>
    </row>
    <row r="14" spans="1:12" ht="14.4" x14ac:dyDescent="0.3">
      <c r="A14" s="2" t="s">
        <v>22</v>
      </c>
      <c r="B14" s="56">
        <v>5421.9981017112696</v>
      </c>
      <c r="C14" s="53">
        <v>0</v>
      </c>
      <c r="D14" s="51">
        <f t="shared" si="0"/>
        <v>0</v>
      </c>
      <c r="E14" s="53">
        <v>0</v>
      </c>
      <c r="F14" s="51">
        <f t="shared" si="1"/>
        <v>0</v>
      </c>
      <c r="G14" s="53">
        <v>0</v>
      </c>
      <c r="H14" s="51">
        <f t="shared" si="2"/>
        <v>0</v>
      </c>
      <c r="I14" s="53">
        <v>0</v>
      </c>
      <c r="J14" s="51">
        <f t="shared" si="3"/>
        <v>0</v>
      </c>
      <c r="K14" s="53">
        <f t="shared" si="4"/>
        <v>0</v>
      </c>
      <c r="L14" s="51">
        <f t="shared" si="5"/>
        <v>0</v>
      </c>
    </row>
    <row r="15" spans="1:12" ht="14.4" x14ac:dyDescent="0.3">
      <c r="A15" s="2" t="s">
        <v>23</v>
      </c>
      <c r="B15" s="56">
        <v>22616522.573074501</v>
      </c>
      <c r="C15" s="53">
        <v>0</v>
      </c>
      <c r="D15" s="51">
        <f t="shared" si="0"/>
        <v>0</v>
      </c>
      <c r="E15" s="53">
        <v>0</v>
      </c>
      <c r="F15" s="51">
        <f t="shared" si="1"/>
        <v>0</v>
      </c>
      <c r="G15" s="53">
        <v>0</v>
      </c>
      <c r="H15" s="51">
        <f t="shared" si="2"/>
        <v>0</v>
      </c>
      <c r="I15" s="53">
        <v>0</v>
      </c>
      <c r="J15" s="51">
        <f t="shared" si="3"/>
        <v>0</v>
      </c>
      <c r="K15" s="53">
        <f t="shared" si="4"/>
        <v>0</v>
      </c>
      <c r="L15" s="51">
        <f t="shared" si="5"/>
        <v>0</v>
      </c>
    </row>
    <row r="16" spans="1:12" ht="14.4" x14ac:dyDescent="0.3">
      <c r="A16" s="2" t="s">
        <v>24</v>
      </c>
      <c r="B16" s="56">
        <v>832206.71870253596</v>
      </c>
      <c r="C16" s="53">
        <v>0</v>
      </c>
      <c r="D16" s="51">
        <f t="shared" si="0"/>
        <v>0</v>
      </c>
      <c r="E16" s="53">
        <v>0</v>
      </c>
      <c r="F16" s="51">
        <f t="shared" si="1"/>
        <v>0</v>
      </c>
      <c r="G16" s="53">
        <v>0</v>
      </c>
      <c r="H16" s="51">
        <f t="shared" si="2"/>
        <v>0</v>
      </c>
      <c r="I16" s="53">
        <v>0</v>
      </c>
      <c r="J16" s="51">
        <f t="shared" si="3"/>
        <v>0</v>
      </c>
      <c r="K16" s="53">
        <f t="shared" si="4"/>
        <v>0</v>
      </c>
      <c r="L16" s="51">
        <f t="shared" si="5"/>
        <v>0</v>
      </c>
    </row>
    <row r="17" spans="1:12" ht="14.4" x14ac:dyDescent="0.3">
      <c r="A17" s="2" t="s">
        <v>25</v>
      </c>
      <c r="B17" s="56">
        <v>181270.68779108001</v>
      </c>
      <c r="C17" s="53">
        <v>0</v>
      </c>
      <c r="D17" s="51">
        <f t="shared" si="0"/>
        <v>0</v>
      </c>
      <c r="E17" s="53">
        <v>0</v>
      </c>
      <c r="F17" s="51">
        <f t="shared" si="1"/>
        <v>0</v>
      </c>
      <c r="G17" s="53">
        <v>0</v>
      </c>
      <c r="H17" s="51">
        <f t="shared" si="2"/>
        <v>0</v>
      </c>
      <c r="I17" s="53">
        <v>0</v>
      </c>
      <c r="J17" s="51">
        <f t="shared" si="3"/>
        <v>0</v>
      </c>
      <c r="K17" s="53">
        <f t="shared" si="4"/>
        <v>0</v>
      </c>
      <c r="L17" s="51">
        <f t="shared" si="5"/>
        <v>0</v>
      </c>
    </row>
    <row r="18" spans="1:12" ht="14.4" x14ac:dyDescent="0.3">
      <c r="A18" s="2" t="s">
        <v>26</v>
      </c>
      <c r="B18" s="56">
        <v>3674587.0240301499</v>
      </c>
      <c r="C18" s="53">
        <v>0</v>
      </c>
      <c r="D18" s="51">
        <f t="shared" si="0"/>
        <v>0</v>
      </c>
      <c r="E18" s="53">
        <v>0</v>
      </c>
      <c r="F18" s="51">
        <f t="shared" si="1"/>
        <v>0</v>
      </c>
      <c r="G18" s="53">
        <v>0</v>
      </c>
      <c r="H18" s="51">
        <f t="shared" si="2"/>
        <v>0</v>
      </c>
      <c r="I18" s="53">
        <v>0</v>
      </c>
      <c r="J18" s="51">
        <f t="shared" si="3"/>
        <v>0</v>
      </c>
      <c r="K18" s="53">
        <f t="shared" si="4"/>
        <v>0</v>
      </c>
      <c r="L18" s="51">
        <f t="shared" si="5"/>
        <v>0</v>
      </c>
    </row>
    <row r="19" spans="1:12" ht="14.4" x14ac:dyDescent="0.3">
      <c r="A19" s="2" t="s">
        <v>27</v>
      </c>
      <c r="B19" s="56">
        <v>147162.36649538801</v>
      </c>
      <c r="C19" s="53">
        <v>0</v>
      </c>
      <c r="D19" s="51">
        <f t="shared" si="0"/>
        <v>0</v>
      </c>
      <c r="E19" s="53">
        <v>0</v>
      </c>
      <c r="F19" s="51">
        <f t="shared" si="1"/>
        <v>0</v>
      </c>
      <c r="G19" s="53">
        <v>0</v>
      </c>
      <c r="H19" s="51">
        <f t="shared" si="2"/>
        <v>0</v>
      </c>
      <c r="I19" s="53">
        <v>0</v>
      </c>
      <c r="J19" s="51">
        <f t="shared" si="3"/>
        <v>0</v>
      </c>
      <c r="K19" s="53">
        <f t="shared" si="4"/>
        <v>0</v>
      </c>
      <c r="L19" s="51">
        <f t="shared" si="5"/>
        <v>0</v>
      </c>
    </row>
    <row r="20" spans="1:12" ht="14.4" x14ac:dyDescent="0.3">
      <c r="A20" s="2" t="s">
        <v>28</v>
      </c>
      <c r="B20" s="56">
        <v>1377605016.72948</v>
      </c>
      <c r="C20" s="53">
        <v>142189563.39576039</v>
      </c>
      <c r="D20" s="51">
        <f t="shared" si="0"/>
        <v>0.10321504471094861</v>
      </c>
      <c r="E20" s="53">
        <v>177652642.09493521</v>
      </c>
      <c r="F20" s="51">
        <f t="shared" si="1"/>
        <v>0.12895760391225464</v>
      </c>
      <c r="G20" s="53">
        <v>398221168.05884087</v>
      </c>
      <c r="H20" s="51">
        <f t="shared" si="2"/>
        <v>0.28906773946297226</v>
      </c>
      <c r="I20" s="53">
        <v>202352040.1757358</v>
      </c>
      <c r="J20" s="51">
        <f t="shared" si="3"/>
        <v>0.14688683455591076</v>
      </c>
      <c r="K20" s="53">
        <f t="shared" si="4"/>
        <v>778225850.32951188</v>
      </c>
      <c r="L20" s="51">
        <f t="shared" si="5"/>
        <v>0.56491217793113768</v>
      </c>
    </row>
    <row r="21" spans="1:12" ht="14.4" x14ac:dyDescent="0.3">
      <c r="A21" s="2" t="s">
        <v>29</v>
      </c>
      <c r="B21" s="56">
        <v>271161505.68291199</v>
      </c>
      <c r="C21" s="53">
        <v>13008025.674378511</v>
      </c>
      <c r="D21" s="51">
        <f t="shared" si="0"/>
        <v>4.7971505548393363E-2</v>
      </c>
      <c r="E21" s="53">
        <v>14495992.052807691</v>
      </c>
      <c r="F21" s="51">
        <f t="shared" si="1"/>
        <v>5.3458886121390929E-2</v>
      </c>
      <c r="G21" s="53">
        <v>22773158.14709821</v>
      </c>
      <c r="H21" s="51">
        <f t="shared" si="2"/>
        <v>8.3983742787327814E-2</v>
      </c>
      <c r="I21" s="53">
        <v>16805550.436020199</v>
      </c>
      <c r="J21" s="51">
        <f t="shared" si="3"/>
        <v>6.1976165804567031E-2</v>
      </c>
      <c r="K21" s="53">
        <f t="shared" si="4"/>
        <v>54074700.635926098</v>
      </c>
      <c r="L21" s="51">
        <f t="shared" si="5"/>
        <v>0.19941879471328577</v>
      </c>
    </row>
    <row r="22" spans="1:12" ht="14.4" x14ac:dyDescent="0.3">
      <c r="A22" s="2" t="s">
        <v>30</v>
      </c>
      <c r="B22" s="56">
        <v>80174620.9475355</v>
      </c>
      <c r="C22" s="53">
        <v>237404.93352407121</v>
      </c>
      <c r="D22" s="51">
        <f t="shared" si="0"/>
        <v>2.9610982966720074E-3</v>
      </c>
      <c r="E22" s="53">
        <v>2994.8602695465088</v>
      </c>
      <c r="F22" s="51">
        <f t="shared" si="1"/>
        <v>3.7354218007544798E-5</v>
      </c>
      <c r="G22" s="53">
        <v>477785.74466580898</v>
      </c>
      <c r="H22" s="51">
        <f t="shared" si="2"/>
        <v>5.9593140450076021E-3</v>
      </c>
      <c r="I22" s="53">
        <v>108538.3977538347</v>
      </c>
      <c r="J22" s="51">
        <f t="shared" si="3"/>
        <v>1.3537750034996712E-3</v>
      </c>
      <c r="K22" s="53">
        <f t="shared" si="4"/>
        <v>589319.00268919021</v>
      </c>
      <c r="L22" s="51">
        <f t="shared" si="5"/>
        <v>7.3504432665148179E-3</v>
      </c>
    </row>
    <row r="23" spans="1:12" ht="14.4" x14ac:dyDescent="0.3">
      <c r="A23" s="2" t="s">
        <v>31</v>
      </c>
      <c r="B23" s="56">
        <v>120862809.95781</v>
      </c>
      <c r="C23" s="53">
        <v>0</v>
      </c>
      <c r="D23" s="51">
        <f t="shared" si="0"/>
        <v>0</v>
      </c>
      <c r="E23" s="53">
        <v>0</v>
      </c>
      <c r="F23" s="51">
        <f t="shared" si="1"/>
        <v>0</v>
      </c>
      <c r="G23" s="53">
        <v>0</v>
      </c>
      <c r="H23" s="51">
        <f t="shared" si="2"/>
        <v>0</v>
      </c>
      <c r="I23" s="53">
        <v>0</v>
      </c>
      <c r="J23" s="51">
        <f t="shared" si="3"/>
        <v>0</v>
      </c>
      <c r="K23" s="53">
        <f t="shared" si="4"/>
        <v>0</v>
      </c>
      <c r="L23" s="51">
        <f t="shared" si="5"/>
        <v>0</v>
      </c>
    </row>
    <row r="24" spans="1:12" ht="14.4" x14ac:dyDescent="0.3">
      <c r="A24" s="2" t="s">
        <v>32</v>
      </c>
      <c r="B24" s="56">
        <v>18208904.914712202</v>
      </c>
      <c r="C24" s="53">
        <v>862.41292762756348</v>
      </c>
      <c r="D24" s="51">
        <f t="shared" si="0"/>
        <v>4.7362152291254041E-5</v>
      </c>
      <c r="E24" s="53">
        <v>0</v>
      </c>
      <c r="F24" s="51">
        <f t="shared" si="1"/>
        <v>0</v>
      </c>
      <c r="G24" s="53">
        <v>19822.991771698002</v>
      </c>
      <c r="H24" s="51">
        <f t="shared" si="2"/>
        <v>1.0886427198420741E-3</v>
      </c>
      <c r="I24" s="53">
        <v>3198.4112920761108</v>
      </c>
      <c r="J24" s="51">
        <f t="shared" si="3"/>
        <v>1.756509415067514E-4</v>
      </c>
      <c r="K24" s="53">
        <f t="shared" si="4"/>
        <v>23021.403063774113</v>
      </c>
      <c r="L24" s="51">
        <f t="shared" si="5"/>
        <v>1.2642936613488254E-3</v>
      </c>
    </row>
    <row r="25" spans="1:12" ht="14.4" x14ac:dyDescent="0.3">
      <c r="A25" s="2" t="s">
        <v>33</v>
      </c>
      <c r="B25" s="56">
        <v>2523.5203944332802</v>
      </c>
      <c r="C25" s="53">
        <v>0</v>
      </c>
      <c r="D25" s="51">
        <f t="shared" si="0"/>
        <v>0</v>
      </c>
      <c r="E25" s="53">
        <v>0</v>
      </c>
      <c r="F25" s="51">
        <f t="shared" si="1"/>
        <v>0</v>
      </c>
      <c r="G25" s="53">
        <v>0</v>
      </c>
      <c r="H25" s="51">
        <f t="shared" si="2"/>
        <v>0</v>
      </c>
      <c r="I25" s="53">
        <v>0</v>
      </c>
      <c r="J25" s="51">
        <f t="shared" si="3"/>
        <v>0</v>
      </c>
      <c r="K25" s="53">
        <f t="shared" si="4"/>
        <v>0</v>
      </c>
      <c r="L25" s="51">
        <f t="shared" si="5"/>
        <v>0</v>
      </c>
    </row>
    <row r="26" spans="1:12" ht="14.4" x14ac:dyDescent="0.3">
      <c r="A26" s="2" t="s">
        <v>34</v>
      </c>
      <c r="B26" s="56">
        <v>6319562.3007042296</v>
      </c>
      <c r="C26" s="53">
        <v>835904.61344688013</v>
      </c>
      <c r="D26" s="51">
        <f t="shared" si="0"/>
        <v>0.13227254890006068</v>
      </c>
      <c r="E26" s="53">
        <v>191155.7929189713</v>
      </c>
      <c r="F26" s="51">
        <f t="shared" si="1"/>
        <v>3.0248264646060945E-2</v>
      </c>
      <c r="G26" s="53">
        <v>2282341.058023348</v>
      </c>
      <c r="H26" s="51">
        <f t="shared" si="2"/>
        <v>0.36115492646840619</v>
      </c>
      <c r="I26" s="53">
        <v>323948.87800818682</v>
      </c>
      <c r="J26" s="51">
        <f t="shared" si="3"/>
        <v>5.1261284024700114E-2</v>
      </c>
      <c r="K26" s="53">
        <f t="shared" si="4"/>
        <v>2797445.7289505061</v>
      </c>
      <c r="L26" s="51">
        <f t="shared" si="5"/>
        <v>0.44266447513916723</v>
      </c>
    </row>
    <row r="27" spans="1:12" ht="14.4" x14ac:dyDescent="0.3">
      <c r="A27" s="2" t="s">
        <v>35</v>
      </c>
      <c r="B27" s="56">
        <v>7620073.99474076</v>
      </c>
      <c r="C27" s="53">
        <v>872505.1596082896</v>
      </c>
      <c r="D27" s="51">
        <f t="shared" si="0"/>
        <v>0.11450087757815439</v>
      </c>
      <c r="E27" s="53">
        <v>1359298.6300798359</v>
      </c>
      <c r="F27" s="51">
        <f t="shared" si="1"/>
        <v>0.17838391477799292</v>
      </c>
      <c r="G27" s="53">
        <v>1030419.144688547</v>
      </c>
      <c r="H27" s="51">
        <f t="shared" si="2"/>
        <v>0.13522429643068087</v>
      </c>
      <c r="I27" s="53">
        <v>198569.53114202249</v>
      </c>
      <c r="J27" s="51">
        <f t="shared" si="3"/>
        <v>2.6058740542292853E-2</v>
      </c>
      <c r="K27" s="53">
        <f t="shared" si="4"/>
        <v>2588287.3059104052</v>
      </c>
      <c r="L27" s="51">
        <f t="shared" si="5"/>
        <v>0.33966695175096662</v>
      </c>
    </row>
    <row r="28" spans="1:12" ht="14.4" x14ac:dyDescent="0.3">
      <c r="A28" s="2" t="s">
        <v>36</v>
      </c>
      <c r="B28" s="56">
        <v>37085657.064007603</v>
      </c>
      <c r="C28" s="53">
        <v>14090.224671602249</v>
      </c>
      <c r="D28" s="51">
        <f t="shared" si="0"/>
        <v>3.7993730695625464E-4</v>
      </c>
      <c r="E28" s="53">
        <v>0</v>
      </c>
      <c r="F28" s="51">
        <f t="shared" si="1"/>
        <v>0</v>
      </c>
      <c r="G28" s="53">
        <v>0</v>
      </c>
      <c r="H28" s="51">
        <f t="shared" si="2"/>
        <v>0</v>
      </c>
      <c r="I28" s="53">
        <v>0</v>
      </c>
      <c r="J28" s="51">
        <f t="shared" si="3"/>
        <v>0</v>
      </c>
      <c r="K28" s="53">
        <f t="shared" si="4"/>
        <v>0</v>
      </c>
      <c r="L28" s="51">
        <f t="shared" si="5"/>
        <v>0</v>
      </c>
    </row>
    <row r="29" spans="1:12" ht="14.4" x14ac:dyDescent="0.3">
      <c r="A29" s="2" t="s">
        <v>37</v>
      </c>
      <c r="B29" s="56" t="s">
        <v>38</v>
      </c>
      <c r="C29" s="53" t="s">
        <v>38</v>
      </c>
      <c r="D29" s="51" t="s">
        <v>38</v>
      </c>
      <c r="E29" s="53" t="s">
        <v>38</v>
      </c>
      <c r="F29" s="51" t="s">
        <v>38</v>
      </c>
      <c r="G29" s="53" t="s">
        <v>38</v>
      </c>
      <c r="H29" s="51" t="s">
        <v>38</v>
      </c>
      <c r="I29" s="53" t="s">
        <v>38</v>
      </c>
      <c r="J29" s="51" t="s">
        <v>38</v>
      </c>
      <c r="K29" s="53" t="s">
        <v>38</v>
      </c>
      <c r="L29" s="51" t="s">
        <v>38</v>
      </c>
    </row>
    <row r="30" spans="1:12" ht="14.4" x14ac:dyDescent="0.3">
      <c r="A30" s="2" t="s">
        <v>39</v>
      </c>
      <c r="B30" s="56" t="s">
        <v>38</v>
      </c>
      <c r="C30" s="53" t="s">
        <v>38</v>
      </c>
      <c r="D30" s="51" t="s">
        <v>38</v>
      </c>
      <c r="E30" s="53" t="s">
        <v>38</v>
      </c>
      <c r="F30" s="51" t="s">
        <v>38</v>
      </c>
      <c r="G30" s="53" t="s">
        <v>38</v>
      </c>
      <c r="H30" s="51" t="s">
        <v>38</v>
      </c>
      <c r="I30" s="53" t="s">
        <v>38</v>
      </c>
      <c r="J30" s="51" t="s">
        <v>38</v>
      </c>
      <c r="K30" s="53" t="s">
        <v>38</v>
      </c>
      <c r="L30" s="51" t="s">
        <v>38</v>
      </c>
    </row>
    <row r="31" spans="1:12" ht="14.4" x14ac:dyDescent="0.3">
      <c r="A31" s="2" t="s">
        <v>40</v>
      </c>
      <c r="B31" s="56">
        <v>40430.294710708396</v>
      </c>
      <c r="C31" s="53">
        <v>0</v>
      </c>
      <c r="D31" s="51">
        <f t="shared" ref="D31:D46" si="6">C31/B31</f>
        <v>0</v>
      </c>
      <c r="E31" s="53">
        <v>0</v>
      </c>
      <c r="F31" s="51">
        <f t="shared" ref="F31:F46" si="7">E31/B31</f>
        <v>0</v>
      </c>
      <c r="G31" s="53">
        <v>0</v>
      </c>
      <c r="H31" s="51">
        <f t="shared" ref="H31:H46" si="8">G31/B31</f>
        <v>0</v>
      </c>
      <c r="I31" s="53">
        <v>0</v>
      </c>
      <c r="J31" s="51">
        <f t="shared" ref="J31:J46" si="9">I31/B31</f>
        <v>0</v>
      </c>
      <c r="K31" s="53">
        <f t="shared" si="4"/>
        <v>0</v>
      </c>
      <c r="L31" s="51">
        <f t="shared" ref="L31:L46" si="10">K31/B31</f>
        <v>0</v>
      </c>
    </row>
    <row r="32" spans="1:12" ht="14.4" x14ac:dyDescent="0.3">
      <c r="A32" s="2" t="s">
        <v>41</v>
      </c>
      <c r="B32" s="56">
        <v>3160329.4513562899</v>
      </c>
      <c r="C32" s="53">
        <v>20679.700109634639</v>
      </c>
      <c r="D32" s="51">
        <f t="shared" si="6"/>
        <v>6.5435266885734717E-3</v>
      </c>
      <c r="E32" s="53">
        <v>0</v>
      </c>
      <c r="F32" s="51">
        <f t="shared" si="7"/>
        <v>0</v>
      </c>
      <c r="G32" s="53">
        <v>11839.70242978516</v>
      </c>
      <c r="H32" s="51">
        <f t="shared" si="8"/>
        <v>3.7463506928697016E-3</v>
      </c>
      <c r="I32" s="53">
        <v>0</v>
      </c>
      <c r="J32" s="51">
        <f t="shared" si="9"/>
        <v>0</v>
      </c>
      <c r="K32" s="53">
        <f t="shared" si="4"/>
        <v>11839.70242978516</v>
      </c>
      <c r="L32" s="51">
        <f t="shared" si="10"/>
        <v>3.7463506928697016E-3</v>
      </c>
    </row>
    <row r="33" spans="1:12" ht="14.4" x14ac:dyDescent="0.3">
      <c r="A33" s="2" t="s">
        <v>42</v>
      </c>
      <c r="B33" s="56">
        <v>47431648.651104197</v>
      </c>
      <c r="C33" s="53">
        <v>5414829.6485715024</v>
      </c>
      <c r="D33" s="51">
        <f t="shared" si="6"/>
        <v>0.11416068811779424</v>
      </c>
      <c r="E33" s="53">
        <v>3281540.9708763449</v>
      </c>
      <c r="F33" s="51">
        <f t="shared" si="7"/>
        <v>6.9184628074275292E-2</v>
      </c>
      <c r="G33" s="53">
        <v>18742679.07104161</v>
      </c>
      <c r="H33" s="51">
        <f t="shared" si="8"/>
        <v>0.3951513304736306</v>
      </c>
      <c r="I33" s="53">
        <v>15229227.87940182</v>
      </c>
      <c r="J33" s="51">
        <f t="shared" si="9"/>
        <v>0.32107734629728685</v>
      </c>
      <c r="K33" s="53">
        <f t="shared" si="4"/>
        <v>37253447.921319775</v>
      </c>
      <c r="L33" s="51">
        <f t="shared" si="10"/>
        <v>0.78541330484519278</v>
      </c>
    </row>
    <row r="34" spans="1:12" ht="14.4" x14ac:dyDescent="0.3">
      <c r="A34" s="2" t="s">
        <v>43</v>
      </c>
      <c r="B34" s="56">
        <v>10244.409672260201</v>
      </c>
      <c r="C34" s="53">
        <v>0</v>
      </c>
      <c r="D34" s="51">
        <f t="shared" si="6"/>
        <v>0</v>
      </c>
      <c r="E34" s="53">
        <v>0</v>
      </c>
      <c r="F34" s="51">
        <f t="shared" si="7"/>
        <v>0</v>
      </c>
      <c r="G34" s="53">
        <v>0</v>
      </c>
      <c r="H34" s="51">
        <f t="shared" si="8"/>
        <v>0</v>
      </c>
      <c r="I34" s="53">
        <v>0</v>
      </c>
      <c r="J34" s="51">
        <f t="shared" si="9"/>
        <v>0</v>
      </c>
      <c r="K34" s="53">
        <f t="shared" si="4"/>
        <v>0</v>
      </c>
      <c r="L34" s="51">
        <f t="shared" si="10"/>
        <v>0</v>
      </c>
    </row>
    <row r="35" spans="1:12" ht="14.4" x14ac:dyDescent="0.3">
      <c r="A35" s="2" t="s">
        <v>44</v>
      </c>
      <c r="B35" s="56">
        <v>40294841.170051701</v>
      </c>
      <c r="C35" s="53">
        <v>998888.23586294567</v>
      </c>
      <c r="D35" s="51">
        <f t="shared" si="6"/>
        <v>2.478948190036169E-2</v>
      </c>
      <c r="E35" s="53">
        <v>6411332.3801476834</v>
      </c>
      <c r="F35" s="51">
        <f t="shared" si="7"/>
        <v>0.15911050134409693</v>
      </c>
      <c r="G35" s="53">
        <v>33072081.0230546</v>
      </c>
      <c r="H35" s="51">
        <f t="shared" si="8"/>
        <v>0.82075223683062271</v>
      </c>
      <c r="I35" s="53">
        <v>0</v>
      </c>
      <c r="J35" s="51">
        <f t="shared" si="9"/>
        <v>0</v>
      </c>
      <c r="K35" s="53">
        <f t="shared" si="4"/>
        <v>39483413.40320228</v>
      </c>
      <c r="L35" s="51">
        <f t="shared" si="10"/>
        <v>0.97986273817471958</v>
      </c>
    </row>
    <row r="36" spans="1:12" ht="14.4" x14ac:dyDescent="0.3">
      <c r="A36" s="2" t="s">
        <v>45</v>
      </c>
      <c r="B36" s="56">
        <v>173366.65327281799</v>
      </c>
      <c r="C36" s="53">
        <v>0</v>
      </c>
      <c r="D36" s="51">
        <f t="shared" si="6"/>
        <v>0</v>
      </c>
      <c r="E36" s="53">
        <v>0</v>
      </c>
      <c r="F36" s="51">
        <f t="shared" si="7"/>
        <v>0</v>
      </c>
      <c r="G36" s="53">
        <v>0</v>
      </c>
      <c r="H36" s="51">
        <f t="shared" si="8"/>
        <v>0</v>
      </c>
      <c r="I36" s="53">
        <v>0</v>
      </c>
      <c r="J36" s="51">
        <f t="shared" si="9"/>
        <v>0</v>
      </c>
      <c r="K36" s="53">
        <f t="shared" si="4"/>
        <v>0</v>
      </c>
      <c r="L36" s="51">
        <f t="shared" si="10"/>
        <v>0</v>
      </c>
    </row>
    <row r="37" spans="1:12" ht="14.4" x14ac:dyDescent="0.3">
      <c r="A37" s="2" t="s">
        <v>46</v>
      </c>
      <c r="B37" s="56">
        <v>4352929.0175412605</v>
      </c>
      <c r="C37" s="53">
        <v>0</v>
      </c>
      <c r="D37" s="51">
        <f t="shared" si="6"/>
        <v>0</v>
      </c>
      <c r="E37" s="53">
        <v>0</v>
      </c>
      <c r="F37" s="51">
        <f t="shared" si="7"/>
        <v>0</v>
      </c>
      <c r="G37" s="53">
        <v>0</v>
      </c>
      <c r="H37" s="51">
        <f t="shared" si="8"/>
        <v>0</v>
      </c>
      <c r="I37" s="53">
        <v>0</v>
      </c>
      <c r="J37" s="51">
        <f t="shared" si="9"/>
        <v>0</v>
      </c>
      <c r="K37" s="53">
        <f t="shared" si="4"/>
        <v>0</v>
      </c>
      <c r="L37" s="51">
        <f t="shared" si="10"/>
        <v>0</v>
      </c>
    </row>
    <row r="38" spans="1:12" ht="14.4" x14ac:dyDescent="0.3">
      <c r="A38" s="2" t="s">
        <v>47</v>
      </c>
      <c r="B38" s="56">
        <v>901.33319664001397</v>
      </c>
      <c r="C38" s="53">
        <v>0</v>
      </c>
      <c r="D38" s="51">
        <f t="shared" si="6"/>
        <v>0</v>
      </c>
      <c r="E38" s="53">
        <v>0</v>
      </c>
      <c r="F38" s="51">
        <f t="shared" si="7"/>
        <v>0</v>
      </c>
      <c r="G38" s="53">
        <v>0</v>
      </c>
      <c r="H38" s="51">
        <f t="shared" si="8"/>
        <v>0</v>
      </c>
      <c r="I38" s="53">
        <v>0</v>
      </c>
      <c r="J38" s="51">
        <f t="shared" si="9"/>
        <v>0</v>
      </c>
      <c r="K38" s="53">
        <f t="shared" si="4"/>
        <v>0</v>
      </c>
      <c r="L38" s="51">
        <f t="shared" si="10"/>
        <v>0</v>
      </c>
    </row>
    <row r="39" spans="1:12" ht="14.4" x14ac:dyDescent="0.3">
      <c r="A39" s="2" t="s">
        <v>48</v>
      </c>
      <c r="B39" s="56">
        <v>17699.372645527099</v>
      </c>
      <c r="C39" s="53">
        <v>0</v>
      </c>
      <c r="D39" s="51">
        <f t="shared" si="6"/>
        <v>0</v>
      </c>
      <c r="E39" s="53">
        <v>0</v>
      </c>
      <c r="F39" s="51">
        <f t="shared" si="7"/>
        <v>0</v>
      </c>
      <c r="G39" s="53">
        <v>0</v>
      </c>
      <c r="H39" s="51">
        <f t="shared" si="8"/>
        <v>0</v>
      </c>
      <c r="I39" s="53">
        <v>0</v>
      </c>
      <c r="J39" s="51">
        <f t="shared" si="9"/>
        <v>0</v>
      </c>
      <c r="K39" s="53">
        <f t="shared" si="4"/>
        <v>0</v>
      </c>
      <c r="L39" s="51">
        <f t="shared" si="10"/>
        <v>0</v>
      </c>
    </row>
    <row r="40" spans="1:12" ht="14.4" x14ac:dyDescent="0.3">
      <c r="A40" s="2" t="s">
        <v>49</v>
      </c>
      <c r="B40" s="56">
        <v>224857985.114838</v>
      </c>
      <c r="C40" s="53">
        <v>35843400.267270833</v>
      </c>
      <c r="D40" s="51">
        <f t="shared" si="6"/>
        <v>0.15940461375638995</v>
      </c>
      <c r="E40" s="53">
        <v>33271049.804367758</v>
      </c>
      <c r="F40" s="51">
        <f t="shared" si="7"/>
        <v>0.14796472443429476</v>
      </c>
      <c r="G40" s="53">
        <v>66845931.717052177</v>
      </c>
      <c r="H40" s="51">
        <f t="shared" si="8"/>
        <v>0.29728066665238978</v>
      </c>
      <c r="I40" s="53">
        <v>21038044.497342411</v>
      </c>
      <c r="J40" s="51">
        <f t="shared" si="9"/>
        <v>9.3561473863594383E-2</v>
      </c>
      <c r="K40" s="53">
        <f t="shared" si="4"/>
        <v>121155026.01876235</v>
      </c>
      <c r="L40" s="51">
        <f t="shared" si="10"/>
        <v>0.53880686495027896</v>
      </c>
    </row>
    <row r="41" spans="1:12" ht="14.4" x14ac:dyDescent="0.3">
      <c r="A41" s="2" t="s">
        <v>50</v>
      </c>
      <c r="B41" s="56">
        <v>9836.2438678219896</v>
      </c>
      <c r="C41" s="53">
        <v>0</v>
      </c>
      <c r="D41" s="51">
        <f t="shared" si="6"/>
        <v>0</v>
      </c>
      <c r="E41" s="53">
        <v>0</v>
      </c>
      <c r="F41" s="51">
        <f t="shared" si="7"/>
        <v>0</v>
      </c>
      <c r="G41" s="53">
        <v>0</v>
      </c>
      <c r="H41" s="51">
        <f t="shared" si="8"/>
        <v>0</v>
      </c>
      <c r="I41" s="53">
        <v>0</v>
      </c>
      <c r="J41" s="51">
        <f t="shared" si="9"/>
        <v>0</v>
      </c>
      <c r="K41" s="53">
        <f t="shared" si="4"/>
        <v>0</v>
      </c>
      <c r="L41" s="51">
        <f t="shared" si="10"/>
        <v>0</v>
      </c>
    </row>
    <row r="42" spans="1:12" ht="14.4" x14ac:dyDescent="0.3">
      <c r="A42" s="2" t="s">
        <v>51</v>
      </c>
      <c r="B42" s="56">
        <v>8952248.0158249103</v>
      </c>
      <c r="C42" s="53">
        <v>2888897.5901843412</v>
      </c>
      <c r="D42" s="51">
        <f t="shared" si="6"/>
        <v>0.32270079929394607</v>
      </c>
      <c r="E42" s="53">
        <v>1492918.5029955879</v>
      </c>
      <c r="F42" s="51">
        <f t="shared" si="7"/>
        <v>0.166764649544623</v>
      </c>
      <c r="G42" s="53">
        <v>405069.02396423882</v>
      </c>
      <c r="H42" s="51">
        <f t="shared" si="8"/>
        <v>4.5247743722939458E-2</v>
      </c>
      <c r="I42" s="53">
        <v>0</v>
      </c>
      <c r="J42" s="51">
        <f t="shared" si="9"/>
        <v>0</v>
      </c>
      <c r="K42" s="53">
        <f t="shared" si="4"/>
        <v>1897987.5269598267</v>
      </c>
      <c r="L42" s="51">
        <f t="shared" si="10"/>
        <v>0.21201239326756247</v>
      </c>
    </row>
    <row r="43" spans="1:12" ht="14.4" x14ac:dyDescent="0.3">
      <c r="A43" s="2" t="s">
        <v>52</v>
      </c>
      <c r="B43" s="56">
        <v>97675685.472564504</v>
      </c>
      <c r="C43" s="53">
        <v>12055890.460202901</v>
      </c>
      <c r="D43" s="51">
        <f t="shared" si="6"/>
        <v>0.12342775381483452</v>
      </c>
      <c r="E43" s="53">
        <v>11243585.86950512</v>
      </c>
      <c r="F43" s="51">
        <f t="shared" si="7"/>
        <v>0.11511140991852327</v>
      </c>
      <c r="G43" s="53">
        <v>624159.59150135517</v>
      </c>
      <c r="H43" s="51">
        <f t="shared" si="8"/>
        <v>6.3901224596644513E-3</v>
      </c>
      <c r="I43" s="53">
        <v>0</v>
      </c>
      <c r="J43" s="51">
        <f t="shared" si="9"/>
        <v>0</v>
      </c>
      <c r="K43" s="53">
        <f t="shared" si="4"/>
        <v>11867745.461006476</v>
      </c>
      <c r="L43" s="51">
        <f t="shared" si="10"/>
        <v>0.12150153237818771</v>
      </c>
    </row>
    <row r="44" spans="1:12" ht="14.4" x14ac:dyDescent="0.3">
      <c r="A44" s="2" t="s">
        <v>53</v>
      </c>
      <c r="B44" s="56">
        <v>48706694.413686201</v>
      </c>
      <c r="C44" s="53">
        <v>0</v>
      </c>
      <c r="D44" s="51">
        <f t="shared" si="6"/>
        <v>0</v>
      </c>
      <c r="E44" s="53">
        <v>0</v>
      </c>
      <c r="F44" s="51">
        <f t="shared" si="7"/>
        <v>0</v>
      </c>
      <c r="G44" s="53">
        <v>0</v>
      </c>
      <c r="H44" s="51">
        <f t="shared" si="8"/>
        <v>0</v>
      </c>
      <c r="I44" s="53">
        <v>0</v>
      </c>
      <c r="J44" s="51">
        <f t="shared" si="9"/>
        <v>0</v>
      </c>
      <c r="K44" s="53">
        <f t="shared" si="4"/>
        <v>0</v>
      </c>
      <c r="L44" s="51">
        <f t="shared" si="10"/>
        <v>0</v>
      </c>
    </row>
    <row r="45" spans="1:12" ht="14.4" x14ac:dyDescent="0.3">
      <c r="A45" s="2" t="s">
        <v>54</v>
      </c>
      <c r="B45" s="56">
        <v>140152079.24341801</v>
      </c>
      <c r="C45" s="53">
        <v>0</v>
      </c>
      <c r="D45" s="51">
        <f t="shared" si="6"/>
        <v>0</v>
      </c>
      <c r="E45" s="53">
        <v>0</v>
      </c>
      <c r="F45" s="51">
        <f t="shared" si="7"/>
        <v>0</v>
      </c>
      <c r="G45" s="53">
        <v>0</v>
      </c>
      <c r="H45" s="51">
        <f t="shared" si="8"/>
        <v>0</v>
      </c>
      <c r="I45" s="53">
        <v>0</v>
      </c>
      <c r="J45" s="51">
        <f t="shared" si="9"/>
        <v>0</v>
      </c>
      <c r="K45" s="53">
        <f t="shared" si="4"/>
        <v>0</v>
      </c>
      <c r="L45" s="51">
        <f t="shared" si="10"/>
        <v>0</v>
      </c>
    </row>
    <row r="46" spans="1:12" ht="14.4" x14ac:dyDescent="0.3">
      <c r="A46" s="2" t="s">
        <v>55</v>
      </c>
      <c r="B46" s="56">
        <v>174740.821782107</v>
      </c>
      <c r="C46" s="53">
        <v>0</v>
      </c>
      <c r="D46" s="51">
        <f t="shared" si="6"/>
        <v>0</v>
      </c>
      <c r="E46" s="53">
        <v>0</v>
      </c>
      <c r="F46" s="51">
        <f t="shared" si="7"/>
        <v>0</v>
      </c>
      <c r="G46" s="53">
        <v>0</v>
      </c>
      <c r="H46" s="51">
        <f t="shared" si="8"/>
        <v>0</v>
      </c>
      <c r="I46" s="53">
        <v>0</v>
      </c>
      <c r="J46" s="51">
        <f t="shared" si="9"/>
        <v>0</v>
      </c>
      <c r="K46" s="53">
        <f t="shared" si="4"/>
        <v>0</v>
      </c>
      <c r="L46" s="51">
        <f t="shared" si="10"/>
        <v>0</v>
      </c>
    </row>
    <row r="47" spans="1:12" ht="14.4" x14ac:dyDescent="0.3">
      <c r="A47" s="2" t="s">
        <v>56</v>
      </c>
      <c r="B47" s="56" t="s">
        <v>38</v>
      </c>
      <c r="C47" s="53" t="s">
        <v>38</v>
      </c>
      <c r="D47" s="51" t="s">
        <v>38</v>
      </c>
      <c r="E47" s="53" t="s">
        <v>38</v>
      </c>
      <c r="F47" s="51" t="s">
        <v>38</v>
      </c>
      <c r="G47" s="53" t="s">
        <v>38</v>
      </c>
      <c r="H47" s="51" t="s">
        <v>38</v>
      </c>
      <c r="I47" s="53" t="s">
        <v>38</v>
      </c>
      <c r="J47" s="51" t="s">
        <v>38</v>
      </c>
      <c r="K47" s="53" t="s">
        <v>38</v>
      </c>
      <c r="L47" s="51" t="s">
        <v>38</v>
      </c>
    </row>
    <row r="48" spans="1:12" ht="14.4" x14ac:dyDescent="0.3">
      <c r="A48" s="2" t="s">
        <v>57</v>
      </c>
      <c r="B48" s="56">
        <v>487438.36381501099</v>
      </c>
      <c r="C48" s="53">
        <v>0</v>
      </c>
      <c r="D48" s="51">
        <f t="shared" ref="D48:D60" si="11">C48/B48</f>
        <v>0</v>
      </c>
      <c r="E48" s="53">
        <v>0</v>
      </c>
      <c r="F48" s="51">
        <f t="shared" ref="F48:F60" si="12">E48/B48</f>
        <v>0</v>
      </c>
      <c r="G48" s="53">
        <v>0</v>
      </c>
      <c r="H48" s="51">
        <f t="shared" ref="H48:H60" si="13">G48/B48</f>
        <v>0</v>
      </c>
      <c r="I48" s="53">
        <v>0</v>
      </c>
      <c r="J48" s="51">
        <f t="shared" ref="J48:J60" si="14">I48/B48</f>
        <v>0</v>
      </c>
      <c r="K48" s="53">
        <f t="shared" si="4"/>
        <v>0</v>
      </c>
      <c r="L48" s="51">
        <f t="shared" ref="L48:L60" si="15">K48/B48</f>
        <v>0</v>
      </c>
    </row>
    <row r="49" spans="1:12" ht="14.4" x14ac:dyDescent="0.3">
      <c r="A49" s="2" t="s">
        <v>58</v>
      </c>
      <c r="B49" s="56">
        <v>20550766.345709398</v>
      </c>
      <c r="C49" s="53">
        <v>0</v>
      </c>
      <c r="D49" s="51">
        <f t="shared" si="11"/>
        <v>0</v>
      </c>
      <c r="E49" s="53">
        <v>0</v>
      </c>
      <c r="F49" s="51">
        <f t="shared" si="12"/>
        <v>0</v>
      </c>
      <c r="G49" s="53">
        <v>0</v>
      </c>
      <c r="H49" s="51">
        <f t="shared" si="13"/>
        <v>0</v>
      </c>
      <c r="I49" s="53">
        <v>0</v>
      </c>
      <c r="J49" s="51">
        <f t="shared" si="14"/>
        <v>0</v>
      </c>
      <c r="K49" s="53">
        <f t="shared" si="4"/>
        <v>0</v>
      </c>
      <c r="L49" s="51">
        <f t="shared" si="15"/>
        <v>0</v>
      </c>
    </row>
    <row r="50" spans="1:12" ht="14.4" x14ac:dyDescent="0.3">
      <c r="A50" s="2" t="s">
        <v>59</v>
      </c>
      <c r="B50" s="56">
        <v>9284581.9996050205</v>
      </c>
      <c r="C50" s="53">
        <v>851618.21489858627</v>
      </c>
      <c r="D50" s="51">
        <f t="shared" si="11"/>
        <v>9.1723915512277807E-2</v>
      </c>
      <c r="E50" s="53">
        <v>2103175.5873980522</v>
      </c>
      <c r="F50" s="51">
        <f t="shared" si="12"/>
        <v>0.22652345442019084</v>
      </c>
      <c r="G50" s="53">
        <v>1872845.5964182471</v>
      </c>
      <c r="H50" s="51">
        <f t="shared" si="13"/>
        <v>0.2017156611356247</v>
      </c>
      <c r="I50" s="53">
        <v>0</v>
      </c>
      <c r="J50" s="51">
        <f t="shared" si="14"/>
        <v>0</v>
      </c>
      <c r="K50" s="53">
        <f xml:space="preserve"> E50+G50+I50</f>
        <v>3976021.1838162993</v>
      </c>
      <c r="L50" s="51">
        <f t="shared" si="15"/>
        <v>0.42823911555581556</v>
      </c>
    </row>
    <row r="51" spans="1:12" ht="14.4" x14ac:dyDescent="0.3">
      <c r="A51" s="2" t="s">
        <v>60</v>
      </c>
      <c r="B51" s="56">
        <v>74378308.562437594</v>
      </c>
      <c r="C51" s="53">
        <v>30209.486347913738</v>
      </c>
      <c r="D51" s="51">
        <f t="shared" si="11"/>
        <v>4.0615989973143975E-4</v>
      </c>
      <c r="E51" s="53">
        <v>168547.77633523941</v>
      </c>
      <c r="F51" s="51">
        <f t="shared" si="12"/>
        <v>2.2660877827538973E-3</v>
      </c>
      <c r="G51" s="53">
        <v>136280.55650448799</v>
      </c>
      <c r="H51" s="51">
        <f t="shared" si="13"/>
        <v>1.8322621089196449E-3</v>
      </c>
      <c r="I51" s="53">
        <v>9173.8945360183716</v>
      </c>
      <c r="J51" s="51">
        <f t="shared" si="14"/>
        <v>1.2334099434806663E-4</v>
      </c>
      <c r="K51" s="53">
        <f t="shared" si="4"/>
        <v>314002.22737574577</v>
      </c>
      <c r="L51" s="51">
        <f t="shared" si="15"/>
        <v>4.2216908860216087E-3</v>
      </c>
    </row>
    <row r="52" spans="1:12" ht="14.4" x14ac:dyDescent="0.3">
      <c r="A52" s="2" t="s">
        <v>61</v>
      </c>
      <c r="B52" s="56">
        <v>1382042.2204135901</v>
      </c>
      <c r="C52" s="53">
        <v>0</v>
      </c>
      <c r="D52" s="51">
        <f t="shared" si="11"/>
        <v>0</v>
      </c>
      <c r="E52" s="53">
        <v>0</v>
      </c>
      <c r="F52" s="51">
        <f t="shared" si="12"/>
        <v>0</v>
      </c>
      <c r="G52" s="53">
        <v>769678.95827808976</v>
      </c>
      <c r="H52" s="51">
        <f t="shared" si="13"/>
        <v>0.55691421499970928</v>
      </c>
      <c r="I52" s="53">
        <v>0</v>
      </c>
      <c r="J52" s="51">
        <f t="shared" si="14"/>
        <v>0</v>
      </c>
      <c r="K52" s="53">
        <f t="shared" si="4"/>
        <v>769678.95827808976</v>
      </c>
      <c r="L52" s="51">
        <f t="shared" si="15"/>
        <v>0.55691421499970928</v>
      </c>
    </row>
    <row r="53" spans="1:12" ht="14.4" x14ac:dyDescent="0.3">
      <c r="A53" s="2" t="s">
        <v>62</v>
      </c>
      <c r="B53" s="56">
        <v>43478.664098051697</v>
      </c>
      <c r="C53" s="53">
        <v>0</v>
      </c>
      <c r="D53" s="51">
        <f t="shared" si="11"/>
        <v>0</v>
      </c>
      <c r="E53" s="53">
        <v>0</v>
      </c>
      <c r="F53" s="51">
        <f t="shared" si="12"/>
        <v>0</v>
      </c>
      <c r="G53" s="53">
        <v>0</v>
      </c>
      <c r="H53" s="51">
        <f t="shared" si="13"/>
        <v>0</v>
      </c>
      <c r="I53" s="53">
        <v>0</v>
      </c>
      <c r="J53" s="51">
        <f t="shared" si="14"/>
        <v>0</v>
      </c>
      <c r="K53" s="53">
        <f t="shared" si="4"/>
        <v>0</v>
      </c>
      <c r="L53" s="51">
        <f t="shared" si="15"/>
        <v>0</v>
      </c>
    </row>
    <row r="54" spans="1:12" ht="14.4" x14ac:dyDescent="0.3">
      <c r="A54" s="2" t="s">
        <v>63</v>
      </c>
      <c r="B54" s="56">
        <v>76232945.908313707</v>
      </c>
      <c r="C54" s="53">
        <v>0</v>
      </c>
      <c r="D54" s="51">
        <f t="shared" si="11"/>
        <v>0</v>
      </c>
      <c r="E54" s="53">
        <v>0</v>
      </c>
      <c r="F54" s="51">
        <f t="shared" si="12"/>
        <v>0</v>
      </c>
      <c r="G54" s="53">
        <v>0</v>
      </c>
      <c r="H54" s="51">
        <f t="shared" si="13"/>
        <v>0</v>
      </c>
      <c r="I54" s="53">
        <v>0</v>
      </c>
      <c r="J54" s="51">
        <f t="shared" si="14"/>
        <v>0</v>
      </c>
      <c r="K54" s="53">
        <f t="shared" si="4"/>
        <v>0</v>
      </c>
      <c r="L54" s="51">
        <f t="shared" si="15"/>
        <v>0</v>
      </c>
    </row>
    <row r="55" spans="1:12" ht="14.4" x14ac:dyDescent="0.3">
      <c r="A55" s="2" t="s">
        <v>64</v>
      </c>
      <c r="B55" s="56">
        <v>10034324.519271901</v>
      </c>
      <c r="C55" s="53">
        <v>434155.9079310894</v>
      </c>
      <c r="D55" s="51">
        <f t="shared" si="11"/>
        <v>4.3267078625696287E-2</v>
      </c>
      <c r="E55" s="53">
        <v>655683.71106433868</v>
      </c>
      <c r="F55" s="51">
        <f t="shared" si="12"/>
        <v>6.5344080690736481E-2</v>
      </c>
      <c r="G55" s="53">
        <v>3112517.7069021799</v>
      </c>
      <c r="H55" s="51">
        <f t="shared" si="13"/>
        <v>0.31018706848919281</v>
      </c>
      <c r="I55" s="53">
        <v>1733288.2075882109</v>
      </c>
      <c r="J55" s="51">
        <f t="shared" si="14"/>
        <v>0.17273591304120786</v>
      </c>
      <c r="K55" s="53">
        <f t="shared" si="4"/>
        <v>5501489.6255547293</v>
      </c>
      <c r="L55" s="51">
        <f t="shared" si="15"/>
        <v>0.54826706222113708</v>
      </c>
    </row>
    <row r="56" spans="1:12" ht="14.4" x14ac:dyDescent="0.3">
      <c r="A56" s="2" t="s">
        <v>65</v>
      </c>
      <c r="B56" s="56">
        <v>10.387825813144399</v>
      </c>
      <c r="C56" s="53">
        <v>0</v>
      </c>
      <c r="D56" s="51">
        <f t="shared" si="11"/>
        <v>0</v>
      </c>
      <c r="E56" s="53">
        <v>0</v>
      </c>
      <c r="F56" s="51">
        <f t="shared" si="12"/>
        <v>0</v>
      </c>
      <c r="G56" s="53">
        <v>0</v>
      </c>
      <c r="H56" s="51">
        <f t="shared" si="13"/>
        <v>0</v>
      </c>
      <c r="I56" s="53">
        <v>0</v>
      </c>
      <c r="J56" s="51">
        <f t="shared" si="14"/>
        <v>0</v>
      </c>
      <c r="K56" s="53">
        <f t="shared" si="4"/>
        <v>0</v>
      </c>
      <c r="L56" s="51">
        <f t="shared" si="15"/>
        <v>0</v>
      </c>
    </row>
    <row r="57" spans="1:12" ht="14.4" x14ac:dyDescent="0.3">
      <c r="A57" s="2" t="s">
        <v>66</v>
      </c>
      <c r="B57" s="56">
        <v>32939238.330004498</v>
      </c>
      <c r="C57" s="53">
        <v>2180674.9117803569</v>
      </c>
      <c r="D57" s="51">
        <f t="shared" si="11"/>
        <v>6.6202954966143535E-2</v>
      </c>
      <c r="E57" s="53">
        <v>5763.7515509128571</v>
      </c>
      <c r="F57" s="51">
        <f t="shared" si="12"/>
        <v>1.7498132449719186E-4</v>
      </c>
      <c r="G57" s="53">
        <v>982307.92885936424</v>
      </c>
      <c r="H57" s="51">
        <f t="shared" si="13"/>
        <v>2.9821816734741421E-2</v>
      </c>
      <c r="I57" s="53">
        <v>4836.6268922686577</v>
      </c>
      <c r="J57" s="51">
        <f t="shared" si="14"/>
        <v>1.4683481274862853E-4</v>
      </c>
      <c r="K57" s="53">
        <f t="shared" si="4"/>
        <v>992908.30730254576</v>
      </c>
      <c r="L57" s="51">
        <f t="shared" si="15"/>
        <v>3.0143632871987243E-2</v>
      </c>
    </row>
    <row r="58" spans="1:12" ht="14.4" x14ac:dyDescent="0.3">
      <c r="A58" s="2" t="s">
        <v>67</v>
      </c>
      <c r="B58" s="56">
        <v>209700.60974617599</v>
      </c>
      <c r="C58" s="53">
        <v>0</v>
      </c>
      <c r="D58" s="51">
        <f t="shared" si="11"/>
        <v>0</v>
      </c>
      <c r="E58" s="53">
        <v>0</v>
      </c>
      <c r="F58" s="51">
        <f t="shared" si="12"/>
        <v>0</v>
      </c>
      <c r="G58" s="53">
        <v>0</v>
      </c>
      <c r="H58" s="51">
        <f t="shared" si="13"/>
        <v>0</v>
      </c>
      <c r="I58" s="53">
        <v>0</v>
      </c>
      <c r="J58" s="51">
        <f t="shared" si="14"/>
        <v>0</v>
      </c>
      <c r="K58" s="53">
        <f t="shared" si="4"/>
        <v>0</v>
      </c>
      <c r="L58" s="51">
        <f t="shared" si="15"/>
        <v>0</v>
      </c>
    </row>
    <row r="59" spans="1:12" ht="14.4" x14ac:dyDescent="0.3">
      <c r="A59" s="2" t="s">
        <v>68</v>
      </c>
      <c r="B59" s="56">
        <v>97067307.613858894</v>
      </c>
      <c r="C59" s="53">
        <v>13806970.51825235</v>
      </c>
      <c r="D59" s="51">
        <f t="shared" si="11"/>
        <v>0.14224120208605687</v>
      </c>
      <c r="E59" s="53">
        <v>8444353.5730093718</v>
      </c>
      <c r="F59" s="51">
        <f t="shared" si="12"/>
        <v>8.6994826379666879E-2</v>
      </c>
      <c r="G59" s="53">
        <v>22473521.163279381</v>
      </c>
      <c r="H59" s="51">
        <f t="shared" si="13"/>
        <v>0.23152513153739415</v>
      </c>
      <c r="I59" s="53">
        <v>0</v>
      </c>
      <c r="J59" s="51">
        <f t="shared" si="14"/>
        <v>0</v>
      </c>
      <c r="K59" s="53">
        <f t="shared" si="4"/>
        <v>30917874.736288752</v>
      </c>
      <c r="L59" s="51">
        <f t="shared" si="15"/>
        <v>0.318519957917061</v>
      </c>
    </row>
    <row r="60" spans="1:12" s="3" customFormat="1" ht="14.4" x14ac:dyDescent="0.3">
      <c r="A60" s="3" t="s">
        <v>69</v>
      </c>
      <c r="B60" s="57">
        <f>SUM(B4:B59)</f>
        <v>4569499290.5805607</v>
      </c>
      <c r="C60" s="54">
        <f>SUM(C4:C59)</f>
        <v>344473743.42824715</v>
      </c>
      <c r="D60" s="52">
        <f t="shared" si="11"/>
        <v>7.5385446308818951E-2</v>
      </c>
      <c r="E60" s="54">
        <f>SUM(E4:E59)</f>
        <v>330524415.24950993</v>
      </c>
      <c r="F60" s="52">
        <f t="shared" si="12"/>
        <v>7.2332742436538686E-2</v>
      </c>
      <c r="G60" s="54">
        <f>SUM(G4:G59)</f>
        <v>628452094.10820591</v>
      </c>
      <c r="H60" s="52">
        <f t="shared" si="13"/>
        <v>0.13753193821556767</v>
      </c>
      <c r="I60" s="54">
        <f>SUM(I4:I59)</f>
        <v>258802915.68120772</v>
      </c>
      <c r="J60" s="52">
        <f t="shared" si="14"/>
        <v>5.6637040345907677E-2</v>
      </c>
      <c r="K60" s="54">
        <f>SUM(K4:K59)</f>
        <v>1217779425.0389235</v>
      </c>
      <c r="L60" s="52">
        <f t="shared" si="15"/>
        <v>0.266501720998014</v>
      </c>
    </row>
    <row r="61" spans="1:12" ht="87.45" customHeight="1" x14ac:dyDescent="0.25">
      <c r="A61" s="62" t="s">
        <v>0</v>
      </c>
      <c r="B61" s="55" t="s">
        <v>1</v>
      </c>
      <c r="C61" s="68" t="s">
        <v>2</v>
      </c>
      <c r="D61" s="68"/>
      <c r="E61" s="69" t="s">
        <v>3</v>
      </c>
      <c r="F61" s="69"/>
      <c r="G61" s="70" t="s">
        <v>4</v>
      </c>
      <c r="H61" s="70"/>
      <c r="I61" s="71" t="s">
        <v>70</v>
      </c>
      <c r="J61" s="71"/>
      <c r="K61" s="67" t="s">
        <v>71</v>
      </c>
      <c r="L61" s="67"/>
    </row>
    <row r="62" spans="1:12" x14ac:dyDescent="0.25">
      <c r="B62" s="58" t="s">
        <v>10</v>
      </c>
      <c r="C62" s="58" t="s">
        <v>10</v>
      </c>
      <c r="D62" s="58" t="s">
        <v>11</v>
      </c>
      <c r="E62" s="58" t="s">
        <v>10</v>
      </c>
      <c r="F62" s="12" t="s">
        <v>11</v>
      </c>
      <c r="G62" s="58" t="s">
        <v>10</v>
      </c>
      <c r="H62" s="12" t="s">
        <v>11</v>
      </c>
      <c r="I62" s="58" t="s">
        <v>10</v>
      </c>
      <c r="J62" s="12" t="s">
        <v>11</v>
      </c>
      <c r="K62" s="58" t="s">
        <v>10</v>
      </c>
      <c r="L62" s="12" t="s">
        <v>11</v>
      </c>
    </row>
  </sheetData>
  <mergeCells count="15">
    <mergeCell ref="C61:D61"/>
    <mergeCell ref="E61:F61"/>
    <mergeCell ref="G61:H61"/>
    <mergeCell ref="I61:J61"/>
    <mergeCell ref="K61:L61"/>
    <mergeCell ref="C1:D1"/>
    <mergeCell ref="E1:F1"/>
    <mergeCell ref="G1:H1"/>
    <mergeCell ref="I1:J1"/>
    <mergeCell ref="K1:L1"/>
    <mergeCell ref="K2:L2"/>
    <mergeCell ref="C2:D2"/>
    <mergeCell ref="E2:F2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19C4-3E9D-47AB-AE72-CC5F8027F90C}">
  <dimension ref="A1:O67"/>
  <sheetViews>
    <sheetView topLeftCell="G1" zoomScale="85" zoomScaleNormal="85" workbookViewId="0">
      <selection activeCell="I61" sqref="I61:J61"/>
    </sheetView>
  </sheetViews>
  <sheetFormatPr defaultRowHeight="14.4" x14ac:dyDescent="0.3"/>
  <cols>
    <col min="1" max="1" width="33.6640625" bestFit="1" customWidth="1"/>
    <col min="2" max="2" width="15.6640625" style="22" bestFit="1" customWidth="1"/>
    <col min="3" max="3" width="23.6640625" style="22" customWidth="1"/>
    <col min="4" max="4" width="10.6640625" style="23" customWidth="1"/>
    <col min="5" max="5" width="21.44140625" style="22" customWidth="1"/>
    <col min="6" max="6" width="13.33203125" style="23" customWidth="1"/>
    <col min="7" max="7" width="21.6640625" style="22" customWidth="1"/>
    <col min="8" max="8" width="11.6640625" style="23" customWidth="1"/>
    <col min="9" max="9" width="21.33203125" style="22" customWidth="1"/>
    <col min="10" max="10" width="14.6640625" style="23" bestFit="1" customWidth="1"/>
    <col min="13" max="14" width="13.33203125" style="22" bestFit="1" customWidth="1"/>
    <col min="15" max="15" width="14.44140625" style="22" bestFit="1" customWidth="1"/>
  </cols>
  <sheetData>
    <row r="1" spans="1:15" ht="96.45" customHeight="1" x14ac:dyDescent="0.3">
      <c r="A1" s="13" t="s">
        <v>0</v>
      </c>
      <c r="B1" s="55" t="s">
        <v>73</v>
      </c>
      <c r="C1" s="72" t="s">
        <v>74</v>
      </c>
      <c r="D1" s="72"/>
      <c r="E1" s="73" t="s">
        <v>75</v>
      </c>
      <c r="F1" s="73"/>
      <c r="G1" s="74" t="s">
        <v>76</v>
      </c>
      <c r="H1" s="74"/>
      <c r="I1" s="75" t="s">
        <v>101</v>
      </c>
      <c r="J1" s="75"/>
    </row>
    <row r="2" spans="1:15" x14ac:dyDescent="0.3">
      <c r="A2" s="63" t="s">
        <v>7</v>
      </c>
      <c r="B2" s="66">
        <v>2020</v>
      </c>
      <c r="C2" s="67" t="s">
        <v>8</v>
      </c>
      <c r="D2" s="67"/>
      <c r="E2" s="67" t="s">
        <v>8</v>
      </c>
      <c r="F2" s="67"/>
      <c r="G2" s="67" t="s">
        <v>8</v>
      </c>
      <c r="H2" s="67"/>
      <c r="I2" s="67" t="s">
        <v>8</v>
      </c>
      <c r="J2" s="67"/>
      <c r="K2" s="58"/>
      <c r="L2" s="58"/>
      <c r="M2"/>
      <c r="N2"/>
      <c r="O2"/>
    </row>
    <row r="3" spans="1:15" x14ac:dyDescent="0.3">
      <c r="A3" s="13" t="s">
        <v>9</v>
      </c>
      <c r="B3" s="55" t="s">
        <v>77</v>
      </c>
      <c r="C3" s="55" t="s">
        <v>77</v>
      </c>
      <c r="D3" s="24" t="s">
        <v>11</v>
      </c>
      <c r="E3" s="55" t="s">
        <v>77</v>
      </c>
      <c r="F3" s="24" t="s">
        <v>11</v>
      </c>
      <c r="G3" s="55" t="s">
        <v>77</v>
      </c>
      <c r="H3" s="24" t="s">
        <v>11</v>
      </c>
      <c r="I3" s="55" t="s">
        <v>77</v>
      </c>
      <c r="J3" s="24" t="s">
        <v>11</v>
      </c>
    </row>
    <row r="4" spans="1:15" x14ac:dyDescent="0.3">
      <c r="A4" s="14" t="s">
        <v>12</v>
      </c>
      <c r="B4" s="56">
        <v>30471532.411708899</v>
      </c>
      <c r="C4" s="15">
        <v>0</v>
      </c>
      <c r="D4" s="16">
        <f t="shared" ref="D4:D60" si="0">C4/B4</f>
        <v>0</v>
      </c>
      <c r="E4" s="15">
        <v>0</v>
      </c>
      <c r="F4" s="17">
        <f t="shared" ref="F4:F60" si="1">E4/B4</f>
        <v>0</v>
      </c>
      <c r="G4" s="15">
        <v>0</v>
      </c>
      <c r="H4" s="17">
        <f t="shared" ref="H4:H60" si="2">G4/B4</f>
        <v>0</v>
      </c>
      <c r="I4" s="15">
        <f t="shared" ref="I4:I59" si="3">SUM(C4,E4,G4)</f>
        <v>0</v>
      </c>
      <c r="J4" s="17">
        <f t="shared" ref="J4:J60" si="4">I4/B4</f>
        <v>0</v>
      </c>
    </row>
    <row r="5" spans="1:15" x14ac:dyDescent="0.3">
      <c r="A5" s="14" t="s">
        <v>13</v>
      </c>
      <c r="B5" s="56">
        <v>35386.989753490299</v>
      </c>
      <c r="C5" s="15">
        <v>0</v>
      </c>
      <c r="D5" s="16">
        <f t="shared" si="0"/>
        <v>0</v>
      </c>
      <c r="E5" s="15">
        <v>0</v>
      </c>
      <c r="F5" s="17">
        <f t="shared" si="1"/>
        <v>0</v>
      </c>
      <c r="G5" s="15">
        <v>0</v>
      </c>
      <c r="H5" s="17">
        <f t="shared" si="2"/>
        <v>0</v>
      </c>
      <c r="I5" s="15">
        <f t="shared" si="3"/>
        <v>0</v>
      </c>
      <c r="J5" s="17">
        <f t="shared" si="4"/>
        <v>0</v>
      </c>
    </row>
    <row r="6" spans="1:15" x14ac:dyDescent="0.3">
      <c r="A6" s="14" t="s">
        <v>14</v>
      </c>
      <c r="B6" s="56">
        <v>2840052.33073295</v>
      </c>
      <c r="C6" s="15">
        <v>58507.426498399996</v>
      </c>
      <c r="D6" s="16">
        <f t="shared" si="0"/>
        <v>2.0600826916207075E-2</v>
      </c>
      <c r="E6" s="15">
        <v>8147.4622802699996</v>
      </c>
      <c r="F6" s="17">
        <f t="shared" si="1"/>
        <v>2.8687718856811816E-3</v>
      </c>
      <c r="G6" s="15">
        <v>0</v>
      </c>
      <c r="H6" s="17">
        <f t="shared" si="2"/>
        <v>0</v>
      </c>
      <c r="I6" s="15">
        <f t="shared" si="3"/>
        <v>66654.888778669992</v>
      </c>
      <c r="J6" s="17">
        <f t="shared" si="4"/>
        <v>2.3469598801888255E-2</v>
      </c>
    </row>
    <row r="7" spans="1:15" x14ac:dyDescent="0.3">
      <c r="A7" s="14" t="s">
        <v>15</v>
      </c>
      <c r="B7" s="56">
        <v>20634758.124057502</v>
      </c>
      <c r="C7" s="15">
        <v>467991.29360999999</v>
      </c>
      <c r="D7" s="16">
        <f t="shared" si="0"/>
        <v>2.2679756689969712E-2</v>
      </c>
      <c r="E7" s="15">
        <v>104695.95532199999</v>
      </c>
      <c r="F7" s="17">
        <f t="shared" si="1"/>
        <v>5.0737670241909859E-3</v>
      </c>
      <c r="G7" s="15">
        <v>0</v>
      </c>
      <c r="H7" s="17">
        <f t="shared" si="2"/>
        <v>0</v>
      </c>
      <c r="I7" s="15">
        <f t="shared" si="3"/>
        <v>572687.24893200002</v>
      </c>
      <c r="J7" s="17">
        <f t="shared" si="4"/>
        <v>2.7753523714160698E-2</v>
      </c>
    </row>
    <row r="8" spans="1:15" x14ac:dyDescent="0.3">
      <c r="A8" s="14" t="s">
        <v>16</v>
      </c>
      <c r="B8" s="56">
        <v>10163789.967649501</v>
      </c>
      <c r="C8" s="15">
        <v>14487.4671936</v>
      </c>
      <c r="D8" s="16">
        <f t="shared" si="0"/>
        <v>1.4254000958020979E-3</v>
      </c>
      <c r="E8" s="15">
        <v>9596.6810302699996</v>
      </c>
      <c r="F8" s="17">
        <f t="shared" si="1"/>
        <v>9.4420300506163927E-4</v>
      </c>
      <c r="G8" s="15">
        <v>0</v>
      </c>
      <c r="H8" s="17">
        <f t="shared" si="2"/>
        <v>0</v>
      </c>
      <c r="I8" s="15">
        <f t="shared" si="3"/>
        <v>24084.148223869997</v>
      </c>
      <c r="J8" s="17">
        <f t="shared" si="4"/>
        <v>2.3696031008637367E-3</v>
      </c>
    </row>
    <row r="9" spans="1:15" x14ac:dyDescent="0.3">
      <c r="A9" s="14" t="s">
        <v>17</v>
      </c>
      <c r="B9" s="56">
        <v>152401935.888477</v>
      </c>
      <c r="C9" s="15">
        <v>12220688.6982</v>
      </c>
      <c r="D9" s="16">
        <f t="shared" si="0"/>
        <v>8.0187227458466931E-2</v>
      </c>
      <c r="E9" s="15">
        <v>707113.34216300002</v>
      </c>
      <c r="F9" s="17">
        <f t="shared" si="1"/>
        <v>4.639792388729521E-3</v>
      </c>
      <c r="G9" s="15">
        <v>1586143.79761</v>
      </c>
      <c r="H9" s="17">
        <f t="shared" si="2"/>
        <v>1.0407635495986684E-2</v>
      </c>
      <c r="I9" s="15">
        <f t="shared" si="3"/>
        <v>14513945.837973</v>
      </c>
      <c r="J9" s="17">
        <f t="shared" si="4"/>
        <v>9.5234655343183136E-2</v>
      </c>
    </row>
    <row r="10" spans="1:15" x14ac:dyDescent="0.3">
      <c r="A10" s="14" t="s">
        <v>18</v>
      </c>
      <c r="B10" s="56">
        <v>1021947.04180198</v>
      </c>
      <c r="C10" s="15">
        <v>1448.8160705600001</v>
      </c>
      <c r="D10" s="16">
        <f t="shared" si="0"/>
        <v>1.4177017118277772E-3</v>
      </c>
      <c r="E10" s="15">
        <v>0</v>
      </c>
      <c r="F10" s="17">
        <f t="shared" si="1"/>
        <v>0</v>
      </c>
      <c r="G10" s="15">
        <v>0</v>
      </c>
      <c r="H10" s="17">
        <f t="shared" si="2"/>
        <v>0</v>
      </c>
      <c r="I10" s="15">
        <f t="shared" si="3"/>
        <v>1448.8160705600001</v>
      </c>
      <c r="J10" s="17">
        <f t="shared" si="4"/>
        <v>1.4177017118277772E-3</v>
      </c>
    </row>
    <row r="11" spans="1:15" x14ac:dyDescent="0.3">
      <c r="A11" s="14" t="s">
        <v>19</v>
      </c>
      <c r="B11" s="56">
        <v>449530.684799276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0</v>
      </c>
      <c r="H11" s="17">
        <f t="shared" si="2"/>
        <v>0</v>
      </c>
      <c r="I11" s="15">
        <f t="shared" si="3"/>
        <v>0</v>
      </c>
      <c r="J11" s="17">
        <f t="shared" si="4"/>
        <v>0</v>
      </c>
    </row>
    <row r="12" spans="1:15" x14ac:dyDescent="0.3">
      <c r="A12" s="14" t="s">
        <v>20</v>
      </c>
      <c r="B12" s="56">
        <v>19395909.933095202</v>
      </c>
      <c r="C12" s="15">
        <v>152812.69968399999</v>
      </c>
      <c r="D12" s="16">
        <f t="shared" si="0"/>
        <v>7.8786043145754135E-3</v>
      </c>
      <c r="E12" s="15">
        <v>61722.220306399999</v>
      </c>
      <c r="F12" s="17">
        <f t="shared" si="1"/>
        <v>3.1822286512623726E-3</v>
      </c>
      <c r="G12" s="15">
        <v>180784.80541999999</v>
      </c>
      <c r="H12" s="17">
        <f t="shared" si="2"/>
        <v>9.3207694840615474E-3</v>
      </c>
      <c r="I12" s="15">
        <f t="shared" si="3"/>
        <v>395319.72541039996</v>
      </c>
      <c r="J12" s="17">
        <f t="shared" si="4"/>
        <v>2.0381602449899332E-2</v>
      </c>
    </row>
    <row r="13" spans="1:15" x14ac:dyDescent="0.3">
      <c r="A13" s="14" t="s">
        <v>21</v>
      </c>
      <c r="B13" s="56">
        <v>1446964797.52336</v>
      </c>
      <c r="C13" s="15">
        <v>16796573.665199999</v>
      </c>
      <c r="D13" s="16">
        <f t="shared" si="0"/>
        <v>1.1608142571228539E-2</v>
      </c>
      <c r="E13" s="15">
        <v>6084668.3181499997</v>
      </c>
      <c r="F13" s="17">
        <f t="shared" si="1"/>
        <v>4.2051253275577826E-3</v>
      </c>
      <c r="G13" s="15">
        <v>10612956.489</v>
      </c>
      <c r="H13" s="17">
        <f t="shared" si="2"/>
        <v>7.3346335081304302E-3</v>
      </c>
      <c r="I13" s="15">
        <f t="shared" si="3"/>
        <v>33494198.472349998</v>
      </c>
      <c r="J13" s="17">
        <f t="shared" si="4"/>
        <v>2.3147901406916752E-2</v>
      </c>
    </row>
    <row r="14" spans="1:15" x14ac:dyDescent="0.3">
      <c r="A14" s="14" t="s">
        <v>22</v>
      </c>
      <c r="B14" s="56">
        <v>5421.9981017112696</v>
      </c>
      <c r="C14" s="15">
        <v>0</v>
      </c>
      <c r="D14" s="16">
        <f t="shared" si="0"/>
        <v>0</v>
      </c>
      <c r="E14" s="15">
        <v>0</v>
      </c>
      <c r="F14" s="17">
        <f t="shared" si="1"/>
        <v>0</v>
      </c>
      <c r="G14" s="15">
        <v>0</v>
      </c>
      <c r="H14" s="17">
        <f t="shared" si="2"/>
        <v>0</v>
      </c>
      <c r="I14" s="15">
        <f t="shared" si="3"/>
        <v>0</v>
      </c>
      <c r="J14" s="17">
        <f t="shared" si="4"/>
        <v>0</v>
      </c>
    </row>
    <row r="15" spans="1:15" x14ac:dyDescent="0.3">
      <c r="A15" s="14" t="s">
        <v>23</v>
      </c>
      <c r="B15" s="56">
        <v>22616522.573074501</v>
      </c>
      <c r="C15" s="15">
        <v>52380.7832184</v>
      </c>
      <c r="D15" s="16">
        <f t="shared" si="0"/>
        <v>2.3160405428887883E-3</v>
      </c>
      <c r="E15" s="15">
        <v>0</v>
      </c>
      <c r="F15" s="17">
        <f t="shared" si="1"/>
        <v>0</v>
      </c>
      <c r="G15" s="15">
        <v>0</v>
      </c>
      <c r="H15" s="17">
        <f t="shared" si="2"/>
        <v>0</v>
      </c>
      <c r="I15" s="15">
        <f t="shared" si="3"/>
        <v>52380.7832184</v>
      </c>
      <c r="J15" s="17">
        <f t="shared" si="4"/>
        <v>2.3160405428887883E-3</v>
      </c>
    </row>
    <row r="16" spans="1:15" x14ac:dyDescent="0.3">
      <c r="A16" s="14" t="s">
        <v>24</v>
      </c>
      <c r="B16" s="56">
        <v>832206.71870253596</v>
      </c>
      <c r="C16" s="15">
        <v>0</v>
      </c>
      <c r="D16" s="16">
        <f t="shared" si="0"/>
        <v>0</v>
      </c>
      <c r="E16" s="15">
        <v>0</v>
      </c>
      <c r="F16" s="17">
        <f t="shared" si="1"/>
        <v>0</v>
      </c>
      <c r="G16" s="15">
        <v>0</v>
      </c>
      <c r="H16" s="17">
        <f t="shared" si="2"/>
        <v>0</v>
      </c>
      <c r="I16" s="15">
        <f t="shared" si="3"/>
        <v>0</v>
      </c>
      <c r="J16" s="17">
        <f t="shared" si="4"/>
        <v>0</v>
      </c>
    </row>
    <row r="17" spans="1:10" x14ac:dyDescent="0.3">
      <c r="A17" s="14" t="s">
        <v>25</v>
      </c>
      <c r="B17" s="56">
        <v>181270.68779108001</v>
      </c>
      <c r="C17" s="15">
        <v>0</v>
      </c>
      <c r="D17" s="16">
        <f t="shared" si="0"/>
        <v>0</v>
      </c>
      <c r="E17" s="15">
        <v>0</v>
      </c>
      <c r="F17" s="17">
        <f t="shared" si="1"/>
        <v>0</v>
      </c>
      <c r="G17" s="15">
        <v>0</v>
      </c>
      <c r="H17" s="17">
        <f t="shared" si="2"/>
        <v>0</v>
      </c>
      <c r="I17" s="15">
        <f t="shared" si="3"/>
        <v>0</v>
      </c>
      <c r="J17" s="17">
        <f t="shared" si="4"/>
        <v>0</v>
      </c>
    </row>
    <row r="18" spans="1:10" x14ac:dyDescent="0.3">
      <c r="A18" s="14" t="s">
        <v>26</v>
      </c>
      <c r="B18" s="56">
        <v>3674587.0240301499</v>
      </c>
      <c r="C18" s="15">
        <v>4615.7374725299996</v>
      </c>
      <c r="D18" s="16">
        <f t="shared" si="0"/>
        <v>1.2561241419362633E-3</v>
      </c>
      <c r="E18" s="15">
        <v>0</v>
      </c>
      <c r="F18" s="17">
        <f t="shared" si="1"/>
        <v>0</v>
      </c>
      <c r="G18" s="15">
        <v>0</v>
      </c>
      <c r="H18" s="17">
        <f t="shared" si="2"/>
        <v>0</v>
      </c>
      <c r="I18" s="15">
        <f t="shared" si="3"/>
        <v>4615.7374725299996</v>
      </c>
      <c r="J18" s="17">
        <f t="shared" si="4"/>
        <v>1.2561241419362633E-3</v>
      </c>
    </row>
    <row r="19" spans="1:10" x14ac:dyDescent="0.3">
      <c r="A19" s="14" t="s">
        <v>27</v>
      </c>
      <c r="B19" s="56">
        <v>147162.36649538801</v>
      </c>
      <c r="C19" s="15">
        <v>0</v>
      </c>
      <c r="D19" s="16">
        <f t="shared" si="0"/>
        <v>0</v>
      </c>
      <c r="E19" s="15">
        <v>0</v>
      </c>
      <c r="F19" s="17">
        <f t="shared" si="1"/>
        <v>0</v>
      </c>
      <c r="G19" s="15">
        <v>0</v>
      </c>
      <c r="H19" s="17">
        <f t="shared" si="2"/>
        <v>0</v>
      </c>
      <c r="I19" s="15">
        <f t="shared" si="3"/>
        <v>0</v>
      </c>
      <c r="J19" s="17">
        <f t="shared" si="4"/>
        <v>0</v>
      </c>
    </row>
    <row r="20" spans="1:10" x14ac:dyDescent="0.3">
      <c r="A20" s="14" t="s">
        <v>28</v>
      </c>
      <c r="B20" s="56">
        <v>1377605016.72948</v>
      </c>
      <c r="C20" s="15">
        <v>93843939.290399998</v>
      </c>
      <c r="D20" s="16">
        <f t="shared" si="0"/>
        <v>6.8121078357562426E-2</v>
      </c>
      <c r="E20" s="15">
        <v>17520003.864300001</v>
      </c>
      <c r="F20" s="17">
        <f t="shared" si="1"/>
        <v>1.2717726526500012E-2</v>
      </c>
      <c r="G20" s="15">
        <v>11095642.148399999</v>
      </c>
      <c r="H20" s="17">
        <f t="shared" si="2"/>
        <v>8.0542985933237561E-3</v>
      </c>
      <c r="I20" s="15">
        <f t="shared" si="3"/>
        <v>122459585.30309999</v>
      </c>
      <c r="J20" s="17">
        <f t="shared" si="4"/>
        <v>8.8893103477386187E-2</v>
      </c>
    </row>
    <row r="21" spans="1:10" x14ac:dyDescent="0.3">
      <c r="A21" s="14" t="s">
        <v>29</v>
      </c>
      <c r="B21" s="56">
        <v>271161505.68291199</v>
      </c>
      <c r="C21" s="15">
        <v>23483531.180799998</v>
      </c>
      <c r="D21" s="16">
        <f t="shared" si="0"/>
        <v>8.6603484228550215E-2</v>
      </c>
      <c r="E21" s="15">
        <v>3177045.4489699998</v>
      </c>
      <c r="F21" s="17">
        <f t="shared" si="1"/>
        <v>1.1716432393192049E-2</v>
      </c>
      <c r="G21" s="15">
        <v>7139602.3155500004</v>
      </c>
      <c r="H21" s="17">
        <f t="shared" si="2"/>
        <v>2.632970449684268E-2</v>
      </c>
      <c r="I21" s="15">
        <f t="shared" si="3"/>
        <v>33800178.945320003</v>
      </c>
      <c r="J21" s="17">
        <f t="shared" si="4"/>
        <v>0.12464962111858496</v>
      </c>
    </row>
    <row r="22" spans="1:10" x14ac:dyDescent="0.3">
      <c r="A22" s="14" t="s">
        <v>30</v>
      </c>
      <c r="B22" s="56">
        <v>80174620.9475355</v>
      </c>
      <c r="C22" s="15">
        <v>272178.792648</v>
      </c>
      <c r="D22" s="16">
        <f t="shared" si="0"/>
        <v>3.3948248140282171E-3</v>
      </c>
      <c r="E22" s="15">
        <v>888508.36843899998</v>
      </c>
      <c r="F22" s="17">
        <f t="shared" si="1"/>
        <v>1.1082164878838906E-2</v>
      </c>
      <c r="G22" s="15">
        <v>0</v>
      </c>
      <c r="H22" s="17">
        <f t="shared" si="2"/>
        <v>0</v>
      </c>
      <c r="I22" s="15">
        <f t="shared" si="3"/>
        <v>1160687.161087</v>
      </c>
      <c r="J22" s="17">
        <f t="shared" si="4"/>
        <v>1.4476989692867124E-2</v>
      </c>
    </row>
    <row r="23" spans="1:10" x14ac:dyDescent="0.3">
      <c r="A23" s="14" t="s">
        <v>31</v>
      </c>
      <c r="B23" s="56">
        <v>120862809.95781</v>
      </c>
      <c r="C23" s="15">
        <v>1533677.8732799999</v>
      </c>
      <c r="D23" s="16">
        <f t="shared" si="0"/>
        <v>1.2689411025735429E-2</v>
      </c>
      <c r="E23" s="15">
        <v>26912.300140399999</v>
      </c>
      <c r="F23" s="17">
        <f t="shared" si="1"/>
        <v>2.226681652511171E-4</v>
      </c>
      <c r="G23" s="15">
        <v>0</v>
      </c>
      <c r="H23" s="17">
        <f t="shared" si="2"/>
        <v>0</v>
      </c>
      <c r="I23" s="15">
        <f t="shared" si="3"/>
        <v>1560590.1734203999</v>
      </c>
      <c r="J23" s="17">
        <f t="shared" si="4"/>
        <v>1.2912079190986546E-2</v>
      </c>
    </row>
    <row r="24" spans="1:10" x14ac:dyDescent="0.3">
      <c r="A24" s="14" t="s">
        <v>32</v>
      </c>
      <c r="B24" s="56">
        <v>18208904.914712202</v>
      </c>
      <c r="C24" s="15">
        <v>0</v>
      </c>
      <c r="D24" s="16">
        <f t="shared" si="0"/>
        <v>0</v>
      </c>
      <c r="E24" s="15">
        <v>0</v>
      </c>
      <c r="F24" s="17">
        <f t="shared" si="1"/>
        <v>0</v>
      </c>
      <c r="G24" s="15">
        <v>0</v>
      </c>
      <c r="H24" s="17">
        <f t="shared" si="2"/>
        <v>0</v>
      </c>
      <c r="I24" s="15">
        <f t="shared" si="3"/>
        <v>0</v>
      </c>
      <c r="J24" s="17">
        <f t="shared" si="4"/>
        <v>0</v>
      </c>
    </row>
    <row r="25" spans="1:10" x14ac:dyDescent="0.3">
      <c r="A25" s="14" t="s">
        <v>33</v>
      </c>
      <c r="B25" s="56">
        <v>2523.5203944332802</v>
      </c>
      <c r="C25" s="15">
        <v>0</v>
      </c>
      <c r="D25" s="16">
        <f t="shared" si="0"/>
        <v>0</v>
      </c>
      <c r="E25" s="15">
        <v>0</v>
      </c>
      <c r="F25" s="17">
        <f t="shared" si="1"/>
        <v>0</v>
      </c>
      <c r="G25" s="15">
        <v>0</v>
      </c>
      <c r="H25" s="17">
        <f t="shared" si="2"/>
        <v>0</v>
      </c>
      <c r="I25" s="15">
        <f t="shared" si="3"/>
        <v>0</v>
      </c>
      <c r="J25" s="17">
        <f t="shared" si="4"/>
        <v>0</v>
      </c>
    </row>
    <row r="26" spans="1:10" x14ac:dyDescent="0.3">
      <c r="A26" s="14" t="s">
        <v>34</v>
      </c>
      <c r="B26" s="56">
        <v>6319562.3007042296</v>
      </c>
      <c r="C26" s="15">
        <v>35109.060150099998</v>
      </c>
      <c r="D26" s="16">
        <f t="shared" si="0"/>
        <v>5.5556157973452635E-3</v>
      </c>
      <c r="E26" s="15">
        <v>76627.411407499996</v>
      </c>
      <c r="F26" s="17">
        <f t="shared" si="1"/>
        <v>1.2125430174010771E-2</v>
      </c>
      <c r="G26" s="15">
        <v>0</v>
      </c>
      <c r="H26" s="17">
        <f t="shared" si="2"/>
        <v>0</v>
      </c>
      <c r="I26" s="15">
        <f t="shared" si="3"/>
        <v>111736.47155759999</v>
      </c>
      <c r="J26" s="17">
        <f t="shared" si="4"/>
        <v>1.7681045971356033E-2</v>
      </c>
    </row>
    <row r="27" spans="1:10" x14ac:dyDescent="0.3">
      <c r="A27" s="14" t="s">
        <v>35</v>
      </c>
      <c r="B27" s="56">
        <v>7620073.99474076</v>
      </c>
      <c r="C27" s="15">
        <v>154080.46398199999</v>
      </c>
      <c r="D27" s="16">
        <f t="shared" si="0"/>
        <v>2.0220336979449752E-2</v>
      </c>
      <c r="E27" s="15">
        <v>52097.696838399999</v>
      </c>
      <c r="F27" s="17">
        <f t="shared" si="1"/>
        <v>6.8369016986392656E-3</v>
      </c>
      <c r="G27" s="15">
        <v>77726.085449200007</v>
      </c>
      <c r="H27" s="17">
        <f t="shared" si="2"/>
        <v>1.020017463122342E-2</v>
      </c>
      <c r="I27" s="15">
        <f t="shared" si="3"/>
        <v>283904.2462696</v>
      </c>
      <c r="J27" s="17">
        <f t="shared" si="4"/>
        <v>3.725741330931244E-2</v>
      </c>
    </row>
    <row r="28" spans="1:10" x14ac:dyDescent="0.3">
      <c r="A28" s="14" t="s">
        <v>36</v>
      </c>
      <c r="B28" s="56">
        <v>37085657.064007603</v>
      </c>
      <c r="C28" s="15">
        <v>661989.65327500005</v>
      </c>
      <c r="D28" s="16">
        <f t="shared" si="0"/>
        <v>1.7850287838569123E-2</v>
      </c>
      <c r="E28" s="15">
        <v>177415.015594</v>
      </c>
      <c r="F28" s="17">
        <f t="shared" si="1"/>
        <v>4.7839253673675622E-3</v>
      </c>
      <c r="G28" s="15">
        <v>50838.007751500001</v>
      </c>
      <c r="H28" s="17">
        <f t="shared" si="2"/>
        <v>1.3708266692904125E-3</v>
      </c>
      <c r="I28" s="15">
        <f t="shared" si="3"/>
        <v>890242.67662050005</v>
      </c>
      <c r="J28" s="17">
        <f t="shared" si="4"/>
        <v>2.4005039875227098E-2</v>
      </c>
    </row>
    <row r="29" spans="1:10" x14ac:dyDescent="0.3">
      <c r="A29" s="14" t="s">
        <v>37</v>
      </c>
      <c r="B29" s="56" t="s">
        <v>38</v>
      </c>
      <c r="C29" s="15" t="s">
        <v>38</v>
      </c>
      <c r="D29" s="16" t="s">
        <v>38</v>
      </c>
      <c r="E29" s="15" t="s">
        <v>38</v>
      </c>
      <c r="F29" s="17" t="s">
        <v>38</v>
      </c>
      <c r="G29" s="15" t="s">
        <v>38</v>
      </c>
      <c r="H29" s="17" t="s">
        <v>38</v>
      </c>
      <c r="I29" s="15" t="s">
        <v>38</v>
      </c>
      <c r="J29" s="17" t="s">
        <v>38</v>
      </c>
    </row>
    <row r="30" spans="1:10" x14ac:dyDescent="0.3">
      <c r="A30" s="14" t="s">
        <v>39</v>
      </c>
      <c r="B30" s="56" t="s">
        <v>38</v>
      </c>
      <c r="C30" s="15" t="s">
        <v>38</v>
      </c>
      <c r="D30" s="16" t="s">
        <v>38</v>
      </c>
      <c r="E30" s="15" t="s">
        <v>38</v>
      </c>
      <c r="F30" s="17" t="s">
        <v>38</v>
      </c>
      <c r="G30" s="15" t="s">
        <v>38</v>
      </c>
      <c r="H30" s="17" t="s">
        <v>38</v>
      </c>
      <c r="I30" s="15" t="s">
        <v>38</v>
      </c>
      <c r="J30" s="17" t="s">
        <v>38</v>
      </c>
    </row>
    <row r="31" spans="1:10" x14ac:dyDescent="0.3">
      <c r="A31" s="14" t="s">
        <v>40</v>
      </c>
      <c r="B31" s="56">
        <v>40430.294710708396</v>
      </c>
      <c r="C31" s="15">
        <v>0</v>
      </c>
      <c r="D31" s="16">
        <f t="shared" si="0"/>
        <v>0</v>
      </c>
      <c r="E31" s="15">
        <v>0</v>
      </c>
      <c r="F31" s="17">
        <f t="shared" si="1"/>
        <v>0</v>
      </c>
      <c r="G31" s="15">
        <v>0</v>
      </c>
      <c r="H31" s="17">
        <f t="shared" si="2"/>
        <v>0</v>
      </c>
      <c r="I31" s="15">
        <f t="shared" si="3"/>
        <v>0</v>
      </c>
      <c r="J31" s="17">
        <f t="shared" si="4"/>
        <v>0</v>
      </c>
    </row>
    <row r="32" spans="1:10" x14ac:dyDescent="0.3">
      <c r="A32" s="14" t="s">
        <v>41</v>
      </c>
      <c r="B32" s="56">
        <v>3160329.4513562899</v>
      </c>
      <c r="C32" s="15">
        <v>0</v>
      </c>
      <c r="D32" s="16">
        <f t="shared" si="0"/>
        <v>0</v>
      </c>
      <c r="E32" s="15">
        <v>0</v>
      </c>
      <c r="F32" s="17">
        <f t="shared" si="1"/>
        <v>0</v>
      </c>
      <c r="G32" s="15">
        <v>0</v>
      </c>
      <c r="H32" s="17">
        <f t="shared" si="2"/>
        <v>0</v>
      </c>
      <c r="I32" s="15">
        <f t="shared" si="3"/>
        <v>0</v>
      </c>
      <c r="J32" s="17">
        <f t="shared" si="4"/>
        <v>0</v>
      </c>
    </row>
    <row r="33" spans="1:10" x14ac:dyDescent="0.3">
      <c r="A33" s="14" t="s">
        <v>42</v>
      </c>
      <c r="B33" s="56">
        <v>47431648.651104197</v>
      </c>
      <c r="C33" s="15">
        <v>426951.734436</v>
      </c>
      <c r="D33" s="16">
        <f t="shared" si="0"/>
        <v>9.0014103784701715E-3</v>
      </c>
      <c r="E33" s="15">
        <v>314365.80255099997</v>
      </c>
      <c r="F33" s="17">
        <f t="shared" si="1"/>
        <v>6.6277646147912591E-3</v>
      </c>
      <c r="G33" s="15">
        <v>1944922.7827099999</v>
      </c>
      <c r="H33" s="17">
        <f t="shared" si="2"/>
        <v>4.1004747632037507E-2</v>
      </c>
      <c r="I33" s="15">
        <f t="shared" si="3"/>
        <v>2686240.3196970001</v>
      </c>
      <c r="J33" s="17">
        <f t="shared" si="4"/>
        <v>5.6633922625298941E-2</v>
      </c>
    </row>
    <row r="34" spans="1:10" x14ac:dyDescent="0.3">
      <c r="A34" s="14" t="s">
        <v>43</v>
      </c>
      <c r="B34" s="56">
        <v>10244.409672260201</v>
      </c>
      <c r="C34" s="15">
        <v>0</v>
      </c>
      <c r="D34" s="16">
        <f t="shared" si="0"/>
        <v>0</v>
      </c>
      <c r="E34" s="15">
        <v>0</v>
      </c>
      <c r="F34" s="17">
        <f t="shared" si="1"/>
        <v>0</v>
      </c>
      <c r="G34" s="15">
        <v>0</v>
      </c>
      <c r="H34" s="17">
        <f t="shared" si="2"/>
        <v>0</v>
      </c>
      <c r="I34" s="15">
        <f t="shared" si="3"/>
        <v>0</v>
      </c>
      <c r="J34" s="17">
        <f t="shared" si="4"/>
        <v>0</v>
      </c>
    </row>
    <row r="35" spans="1:10" x14ac:dyDescent="0.3">
      <c r="A35" s="14" t="s">
        <v>44</v>
      </c>
      <c r="B35" s="56">
        <v>40294841.170051701</v>
      </c>
      <c r="C35" s="15">
        <v>2257073.9581200001</v>
      </c>
      <c r="D35" s="16">
        <f t="shared" si="0"/>
        <v>5.6013968353783292E-2</v>
      </c>
      <c r="E35" s="15">
        <v>625440.94232200005</v>
      </c>
      <c r="F35" s="17">
        <f t="shared" si="1"/>
        <v>1.5521613292444144E-2</v>
      </c>
      <c r="G35" s="15">
        <v>1599534.0558499999</v>
      </c>
      <c r="H35" s="17">
        <f t="shared" si="2"/>
        <v>3.9695752840907587E-2</v>
      </c>
      <c r="I35" s="15">
        <f t="shared" si="3"/>
        <v>4482048.9562919997</v>
      </c>
      <c r="J35" s="17">
        <f t="shared" si="4"/>
        <v>0.11123133448713501</v>
      </c>
    </row>
    <row r="36" spans="1:10" x14ac:dyDescent="0.3">
      <c r="A36" s="14" t="s">
        <v>45</v>
      </c>
      <c r="B36" s="56">
        <v>173366.65327281799</v>
      </c>
      <c r="C36" s="15">
        <v>0</v>
      </c>
      <c r="D36" s="16">
        <f t="shared" si="0"/>
        <v>0</v>
      </c>
      <c r="E36" s="15">
        <v>0</v>
      </c>
      <c r="F36" s="17">
        <f t="shared" si="1"/>
        <v>0</v>
      </c>
      <c r="G36" s="15">
        <v>0</v>
      </c>
      <c r="H36" s="17">
        <f t="shared" si="2"/>
        <v>0</v>
      </c>
      <c r="I36" s="15">
        <f t="shared" si="3"/>
        <v>0</v>
      </c>
      <c r="J36" s="17">
        <f t="shared" si="4"/>
        <v>0</v>
      </c>
    </row>
    <row r="37" spans="1:10" x14ac:dyDescent="0.3">
      <c r="A37" s="14" t="s">
        <v>46</v>
      </c>
      <c r="B37" s="56">
        <v>4352929.0175412605</v>
      </c>
      <c r="C37" s="15">
        <v>0</v>
      </c>
      <c r="D37" s="16">
        <f t="shared" si="0"/>
        <v>0</v>
      </c>
      <c r="E37" s="15">
        <v>0</v>
      </c>
      <c r="F37" s="17">
        <f t="shared" si="1"/>
        <v>0</v>
      </c>
      <c r="G37" s="15">
        <v>0</v>
      </c>
      <c r="H37" s="17">
        <f t="shared" si="2"/>
        <v>0</v>
      </c>
      <c r="I37" s="15">
        <f t="shared" si="3"/>
        <v>0</v>
      </c>
      <c r="J37" s="17">
        <f t="shared" si="4"/>
        <v>0</v>
      </c>
    </row>
    <row r="38" spans="1:10" x14ac:dyDescent="0.3">
      <c r="A38" s="14" t="s">
        <v>47</v>
      </c>
      <c r="B38" s="56">
        <v>901.33319664001397</v>
      </c>
      <c r="C38" s="15">
        <v>0</v>
      </c>
      <c r="D38" s="16">
        <f t="shared" si="0"/>
        <v>0</v>
      </c>
      <c r="E38" s="15">
        <v>0</v>
      </c>
      <c r="F38" s="17">
        <f t="shared" si="1"/>
        <v>0</v>
      </c>
      <c r="G38" s="15">
        <v>0</v>
      </c>
      <c r="H38" s="17">
        <f t="shared" si="2"/>
        <v>0</v>
      </c>
      <c r="I38" s="15">
        <f t="shared" si="3"/>
        <v>0</v>
      </c>
      <c r="J38" s="17">
        <f t="shared" si="4"/>
        <v>0</v>
      </c>
    </row>
    <row r="39" spans="1:10" x14ac:dyDescent="0.3">
      <c r="A39" s="14" t="s">
        <v>48</v>
      </c>
      <c r="B39" s="56">
        <v>17699.372645527099</v>
      </c>
      <c r="C39" s="15">
        <v>0</v>
      </c>
      <c r="D39" s="16">
        <f t="shared" si="0"/>
        <v>0</v>
      </c>
      <c r="E39" s="15">
        <v>0</v>
      </c>
      <c r="F39" s="17">
        <f t="shared" si="1"/>
        <v>0</v>
      </c>
      <c r="G39" s="15">
        <v>0</v>
      </c>
      <c r="H39" s="17">
        <f t="shared" si="2"/>
        <v>0</v>
      </c>
      <c r="I39" s="15">
        <f t="shared" si="3"/>
        <v>0</v>
      </c>
      <c r="J39" s="17">
        <f t="shared" si="4"/>
        <v>0</v>
      </c>
    </row>
    <row r="40" spans="1:10" x14ac:dyDescent="0.3">
      <c r="A40" s="14" t="s">
        <v>49</v>
      </c>
      <c r="B40" s="56">
        <v>224857985.114838</v>
      </c>
      <c r="C40" s="15">
        <v>260096.519974</v>
      </c>
      <c r="D40" s="16">
        <f t="shared" si="0"/>
        <v>1.156714625194054E-3</v>
      </c>
      <c r="E40" s="15">
        <v>0</v>
      </c>
      <c r="F40" s="17">
        <f t="shared" si="1"/>
        <v>0</v>
      </c>
      <c r="G40" s="15">
        <v>0</v>
      </c>
      <c r="H40" s="17">
        <f t="shared" si="2"/>
        <v>0</v>
      </c>
      <c r="I40" s="15">
        <f t="shared" si="3"/>
        <v>260096.519974</v>
      </c>
      <c r="J40" s="17">
        <f t="shared" si="4"/>
        <v>1.156714625194054E-3</v>
      </c>
    </row>
    <row r="41" spans="1:10" x14ac:dyDescent="0.3">
      <c r="A41" s="14" t="s">
        <v>50</v>
      </c>
      <c r="B41" s="56">
        <v>9836.2438678219896</v>
      </c>
      <c r="C41" s="15">
        <v>0</v>
      </c>
      <c r="D41" s="16">
        <f t="shared" si="0"/>
        <v>0</v>
      </c>
      <c r="E41" s="15">
        <v>0</v>
      </c>
      <c r="F41" s="17">
        <f t="shared" si="1"/>
        <v>0</v>
      </c>
      <c r="G41" s="15">
        <v>0</v>
      </c>
      <c r="H41" s="17">
        <f t="shared" si="2"/>
        <v>0</v>
      </c>
      <c r="I41" s="15">
        <f t="shared" si="3"/>
        <v>0</v>
      </c>
      <c r="J41" s="17">
        <f t="shared" si="4"/>
        <v>0</v>
      </c>
    </row>
    <row r="42" spans="1:10" x14ac:dyDescent="0.3">
      <c r="A42" s="14" t="s">
        <v>51</v>
      </c>
      <c r="B42" s="56">
        <v>8952248.0158249103</v>
      </c>
      <c r="C42" s="15">
        <v>0</v>
      </c>
      <c r="D42" s="16">
        <f t="shared" si="0"/>
        <v>0</v>
      </c>
      <c r="E42" s="15">
        <v>0</v>
      </c>
      <c r="F42" s="17">
        <f t="shared" si="1"/>
        <v>0</v>
      </c>
      <c r="G42" s="15">
        <v>0</v>
      </c>
      <c r="H42" s="17">
        <f t="shared" si="2"/>
        <v>0</v>
      </c>
      <c r="I42" s="15">
        <f t="shared" si="3"/>
        <v>0</v>
      </c>
      <c r="J42" s="17">
        <f t="shared" si="4"/>
        <v>0</v>
      </c>
    </row>
    <row r="43" spans="1:10" x14ac:dyDescent="0.3">
      <c r="A43" s="14" t="s">
        <v>52</v>
      </c>
      <c r="B43" s="56">
        <v>97675685.472564504</v>
      </c>
      <c r="C43" s="15">
        <v>2901922.8956200001</v>
      </c>
      <c r="D43" s="16">
        <f t="shared" si="0"/>
        <v>2.9709777633811461E-2</v>
      </c>
      <c r="E43" s="15">
        <v>1393710.65564</v>
      </c>
      <c r="F43" s="17">
        <f t="shared" si="1"/>
        <v>1.4268757356522166E-2</v>
      </c>
      <c r="G43" s="15">
        <v>7257246.2777699996</v>
      </c>
      <c r="H43" s="17">
        <f t="shared" si="2"/>
        <v>7.4299414871354455E-2</v>
      </c>
      <c r="I43" s="15">
        <f t="shared" si="3"/>
        <v>11552879.82903</v>
      </c>
      <c r="J43" s="17">
        <f t="shared" si="4"/>
        <v>0.11827794986168809</v>
      </c>
    </row>
    <row r="44" spans="1:10" x14ac:dyDescent="0.3">
      <c r="A44" s="14" t="s">
        <v>53</v>
      </c>
      <c r="B44" s="56">
        <v>48706694.413686201</v>
      </c>
      <c r="C44" s="15">
        <v>325475.46926899999</v>
      </c>
      <c r="D44" s="16">
        <f t="shared" si="0"/>
        <v>6.6823559510033994E-3</v>
      </c>
      <c r="E44" s="15">
        <v>38497.482513399998</v>
      </c>
      <c r="F44" s="17">
        <f t="shared" si="1"/>
        <v>7.9039407163263595E-4</v>
      </c>
      <c r="G44" s="15">
        <v>0</v>
      </c>
      <c r="H44" s="17">
        <f t="shared" si="2"/>
        <v>0</v>
      </c>
      <c r="I44" s="15">
        <f t="shared" si="3"/>
        <v>363972.95178240002</v>
      </c>
      <c r="J44" s="17">
        <f t="shared" si="4"/>
        <v>7.4727500226360356E-3</v>
      </c>
    </row>
    <row r="45" spans="1:10" x14ac:dyDescent="0.3">
      <c r="A45" s="14" t="s">
        <v>54</v>
      </c>
      <c r="B45" s="56">
        <v>140152079.24341801</v>
      </c>
      <c r="C45" s="15">
        <v>830172.71970400005</v>
      </c>
      <c r="D45" s="16">
        <f t="shared" si="0"/>
        <v>5.9233706997820915E-3</v>
      </c>
      <c r="E45" s="15">
        <v>6034.7498168900001</v>
      </c>
      <c r="F45" s="17">
        <f t="shared" si="1"/>
        <v>4.3058582144962444E-5</v>
      </c>
      <c r="G45" s="15">
        <v>3921.0795898400002</v>
      </c>
      <c r="H45" s="17">
        <f t="shared" si="2"/>
        <v>2.7977320143997412E-5</v>
      </c>
      <c r="I45" s="15">
        <f t="shared" si="3"/>
        <v>840128.54911073006</v>
      </c>
      <c r="J45" s="17">
        <f t="shared" si="4"/>
        <v>5.9944066020710517E-3</v>
      </c>
    </row>
    <row r="46" spans="1:10" x14ac:dyDescent="0.3">
      <c r="A46" s="14" t="s">
        <v>55</v>
      </c>
      <c r="B46" s="56">
        <v>174740.821782107</v>
      </c>
      <c r="C46" s="15">
        <v>0</v>
      </c>
      <c r="D46" s="16">
        <f t="shared" si="0"/>
        <v>0</v>
      </c>
      <c r="E46" s="15">
        <v>0</v>
      </c>
      <c r="F46" s="17">
        <f t="shared" si="1"/>
        <v>0</v>
      </c>
      <c r="G46" s="15">
        <v>0</v>
      </c>
      <c r="H46" s="17">
        <f t="shared" si="2"/>
        <v>0</v>
      </c>
      <c r="I46" s="15">
        <f t="shared" si="3"/>
        <v>0</v>
      </c>
      <c r="J46" s="17">
        <f t="shared" si="4"/>
        <v>0</v>
      </c>
    </row>
    <row r="47" spans="1:10" x14ac:dyDescent="0.3">
      <c r="A47" s="14" t="s">
        <v>56</v>
      </c>
      <c r="B47" s="56" t="s">
        <v>38</v>
      </c>
      <c r="C47" s="15" t="s">
        <v>38</v>
      </c>
      <c r="D47" s="16" t="s">
        <v>38</v>
      </c>
      <c r="E47" s="15" t="s">
        <v>38</v>
      </c>
      <c r="F47" s="17" t="s">
        <v>38</v>
      </c>
      <c r="G47" s="15" t="s">
        <v>38</v>
      </c>
      <c r="H47" s="17" t="s">
        <v>38</v>
      </c>
      <c r="I47" s="15" t="s">
        <v>38</v>
      </c>
      <c r="J47" s="17" t="s">
        <v>38</v>
      </c>
    </row>
    <row r="48" spans="1:10" x14ac:dyDescent="0.3">
      <c r="A48" s="14" t="s">
        <v>57</v>
      </c>
      <c r="B48" s="56">
        <v>487438.36381501099</v>
      </c>
      <c r="C48" s="15">
        <v>2993.96675873</v>
      </c>
      <c r="D48" s="16">
        <f t="shared" si="0"/>
        <v>6.1422468582432877E-3</v>
      </c>
      <c r="E48" s="15">
        <v>0</v>
      </c>
      <c r="F48" s="17">
        <f t="shared" si="1"/>
        <v>0</v>
      </c>
      <c r="G48" s="15">
        <v>0</v>
      </c>
      <c r="H48" s="17">
        <f t="shared" si="2"/>
        <v>0</v>
      </c>
      <c r="I48" s="15">
        <f t="shared" si="3"/>
        <v>2993.96675873</v>
      </c>
      <c r="J48" s="17">
        <f t="shared" si="4"/>
        <v>6.1422468582432877E-3</v>
      </c>
    </row>
    <row r="49" spans="1:10" x14ac:dyDescent="0.3">
      <c r="A49" s="14" t="s">
        <v>58</v>
      </c>
      <c r="B49" s="56">
        <v>20550766.345709398</v>
      </c>
      <c r="C49" s="15">
        <v>1139914.91069</v>
      </c>
      <c r="D49" s="16">
        <f t="shared" si="0"/>
        <v>5.546824344718377E-2</v>
      </c>
      <c r="E49" s="15">
        <v>415672.42398100003</v>
      </c>
      <c r="F49" s="17">
        <f t="shared" si="1"/>
        <v>2.0226614277466318E-2</v>
      </c>
      <c r="G49" s="15">
        <v>328634.89599599998</v>
      </c>
      <c r="H49" s="17">
        <f t="shared" si="2"/>
        <v>1.5991369395556024E-2</v>
      </c>
      <c r="I49" s="15">
        <f t="shared" si="3"/>
        <v>1884222.2306669999</v>
      </c>
      <c r="J49" s="17">
        <f t="shared" si="4"/>
        <v>9.1686227120206104E-2</v>
      </c>
    </row>
    <row r="50" spans="1:10" x14ac:dyDescent="0.3">
      <c r="A50" s="14" t="s">
        <v>59</v>
      </c>
      <c r="B50" s="56">
        <v>9284581.9996050205</v>
      </c>
      <c r="C50" s="15">
        <v>22760.012275699999</v>
      </c>
      <c r="D50" s="16">
        <f t="shared" si="0"/>
        <v>2.4513771623394832E-3</v>
      </c>
      <c r="E50" s="15">
        <v>3217.9322509799999</v>
      </c>
      <c r="F50" s="17">
        <f t="shared" si="1"/>
        <v>3.4658881262687919E-4</v>
      </c>
      <c r="G50" s="15">
        <v>0</v>
      </c>
      <c r="H50" s="17">
        <f t="shared" si="2"/>
        <v>0</v>
      </c>
      <c r="I50" s="15">
        <f t="shared" si="3"/>
        <v>25977.944526679999</v>
      </c>
      <c r="J50" s="17">
        <f t="shared" si="4"/>
        <v>2.7979659749663623E-3</v>
      </c>
    </row>
    <row r="51" spans="1:10" x14ac:dyDescent="0.3">
      <c r="A51" s="14" t="s">
        <v>60</v>
      </c>
      <c r="B51" s="56">
        <v>74378308.562437594</v>
      </c>
      <c r="C51" s="15">
        <v>464396.77058399998</v>
      </c>
      <c r="D51" s="16">
        <f t="shared" si="0"/>
        <v>6.2437124419703303E-3</v>
      </c>
      <c r="E51" s="15">
        <v>184143.955261</v>
      </c>
      <c r="F51" s="17">
        <f t="shared" si="1"/>
        <v>2.4757749782171848E-3</v>
      </c>
      <c r="G51" s="15">
        <v>246893.35687300001</v>
      </c>
      <c r="H51" s="17">
        <f t="shared" si="2"/>
        <v>3.3194268819079554E-3</v>
      </c>
      <c r="I51" s="15">
        <f t="shared" si="3"/>
        <v>895434.08271800005</v>
      </c>
      <c r="J51" s="17">
        <f t="shared" si="4"/>
        <v>1.2038914302095471E-2</v>
      </c>
    </row>
    <row r="52" spans="1:10" x14ac:dyDescent="0.3">
      <c r="A52" s="14" t="s">
        <v>61</v>
      </c>
      <c r="B52" s="56">
        <v>1382042.2204135901</v>
      </c>
      <c r="C52" s="15">
        <v>16736.250335699999</v>
      </c>
      <c r="D52" s="16">
        <f t="shared" si="0"/>
        <v>1.210979671134179E-2</v>
      </c>
      <c r="E52" s="15">
        <v>25867.844299299999</v>
      </c>
      <c r="F52" s="17">
        <f t="shared" si="1"/>
        <v>1.871711581398634E-2</v>
      </c>
      <c r="G52" s="15">
        <v>7137.6668701199997</v>
      </c>
      <c r="H52" s="17">
        <f t="shared" si="2"/>
        <v>5.1645794641382086E-3</v>
      </c>
      <c r="I52" s="15">
        <f t="shared" si="3"/>
        <v>49741.761505119997</v>
      </c>
      <c r="J52" s="17">
        <f t="shared" si="4"/>
        <v>3.5991491989466336E-2</v>
      </c>
    </row>
    <row r="53" spans="1:10" x14ac:dyDescent="0.3">
      <c r="A53" s="14" t="s">
        <v>62</v>
      </c>
      <c r="B53" s="56">
        <v>43478.664098051697</v>
      </c>
      <c r="C53" s="15">
        <v>0</v>
      </c>
      <c r="D53" s="16">
        <f t="shared" si="0"/>
        <v>0</v>
      </c>
      <c r="E53" s="15">
        <v>0</v>
      </c>
      <c r="F53" s="17">
        <f t="shared" si="1"/>
        <v>0</v>
      </c>
      <c r="G53" s="15">
        <v>0</v>
      </c>
      <c r="H53" s="17">
        <f t="shared" si="2"/>
        <v>0</v>
      </c>
      <c r="I53" s="15">
        <f t="shared" si="3"/>
        <v>0</v>
      </c>
      <c r="J53" s="17">
        <f t="shared" si="4"/>
        <v>0</v>
      </c>
    </row>
    <row r="54" spans="1:10" x14ac:dyDescent="0.3">
      <c r="A54" s="14" t="s">
        <v>63</v>
      </c>
      <c r="B54" s="56">
        <v>76232945.908313707</v>
      </c>
      <c r="C54" s="15">
        <v>1136856.01685</v>
      </c>
      <c r="D54" s="16">
        <f t="shared" si="0"/>
        <v>1.4912922533746899E-2</v>
      </c>
      <c r="E54" s="15">
        <v>575982.76165799994</v>
      </c>
      <c r="F54" s="17">
        <f t="shared" si="1"/>
        <v>7.5555621627260931E-3</v>
      </c>
      <c r="G54" s="15">
        <v>1098184.2542699999</v>
      </c>
      <c r="H54" s="17">
        <f t="shared" si="2"/>
        <v>1.4405638417683603E-2</v>
      </c>
      <c r="I54" s="15">
        <f t="shared" si="3"/>
        <v>2811023.032778</v>
      </c>
      <c r="J54" s="17">
        <f t="shared" si="4"/>
        <v>3.6874123114156596E-2</v>
      </c>
    </row>
    <row r="55" spans="1:10" x14ac:dyDescent="0.3">
      <c r="A55" s="14" t="s">
        <v>64</v>
      </c>
      <c r="B55" s="56">
        <v>10034324.519271901</v>
      </c>
      <c r="C55" s="15">
        <v>0</v>
      </c>
      <c r="D55" s="16">
        <f t="shared" si="0"/>
        <v>0</v>
      </c>
      <c r="E55" s="15">
        <v>0</v>
      </c>
      <c r="F55" s="17">
        <f t="shared" si="1"/>
        <v>0</v>
      </c>
      <c r="G55" s="15">
        <v>0</v>
      </c>
      <c r="H55" s="17">
        <f t="shared" si="2"/>
        <v>0</v>
      </c>
      <c r="I55" s="15">
        <f t="shared" si="3"/>
        <v>0</v>
      </c>
      <c r="J55" s="17">
        <f t="shared" si="4"/>
        <v>0</v>
      </c>
    </row>
    <row r="56" spans="1:10" x14ac:dyDescent="0.3">
      <c r="A56" s="14" t="s">
        <v>65</v>
      </c>
      <c r="B56" s="56">
        <v>10.387825813144399</v>
      </c>
      <c r="C56" s="15">
        <v>0</v>
      </c>
      <c r="D56" s="16">
        <f t="shared" si="0"/>
        <v>0</v>
      </c>
      <c r="E56" s="15">
        <v>0</v>
      </c>
      <c r="F56" s="17">
        <f t="shared" si="1"/>
        <v>0</v>
      </c>
      <c r="G56" s="15">
        <v>0</v>
      </c>
      <c r="H56" s="17">
        <f t="shared" si="2"/>
        <v>0</v>
      </c>
      <c r="I56" s="15">
        <f t="shared" si="3"/>
        <v>0</v>
      </c>
      <c r="J56" s="17">
        <f t="shared" si="4"/>
        <v>0</v>
      </c>
    </row>
    <row r="57" spans="1:10" x14ac:dyDescent="0.3">
      <c r="A57" s="14" t="s">
        <v>66</v>
      </c>
      <c r="B57" s="56">
        <v>32939238.330004498</v>
      </c>
      <c r="C57" s="15">
        <v>465621.08092500002</v>
      </c>
      <c r="D57" s="16">
        <f t="shared" si="0"/>
        <v>1.413575736816184E-2</v>
      </c>
      <c r="E57" s="15">
        <v>0</v>
      </c>
      <c r="F57" s="17">
        <f t="shared" si="1"/>
        <v>0</v>
      </c>
      <c r="G57" s="15">
        <v>0</v>
      </c>
      <c r="H57" s="17">
        <f t="shared" si="2"/>
        <v>0</v>
      </c>
      <c r="I57" s="15">
        <f t="shared" si="3"/>
        <v>465621.08092500002</v>
      </c>
      <c r="J57" s="17">
        <f t="shared" si="4"/>
        <v>1.413575736816184E-2</v>
      </c>
    </row>
    <row r="58" spans="1:10" x14ac:dyDescent="0.3">
      <c r="A58" s="14" t="s">
        <v>67</v>
      </c>
      <c r="B58" s="56">
        <v>209700.60974617599</v>
      </c>
      <c r="C58" s="15">
        <v>0</v>
      </c>
      <c r="D58" s="16">
        <f t="shared" si="0"/>
        <v>0</v>
      </c>
      <c r="E58" s="15">
        <v>0</v>
      </c>
      <c r="F58" s="17">
        <f t="shared" si="1"/>
        <v>0</v>
      </c>
      <c r="G58" s="15">
        <v>0</v>
      </c>
      <c r="H58" s="17">
        <f t="shared" si="2"/>
        <v>0</v>
      </c>
      <c r="I58" s="15">
        <f t="shared" si="3"/>
        <v>0</v>
      </c>
      <c r="J58" s="17">
        <f t="shared" si="4"/>
        <v>0</v>
      </c>
    </row>
    <row r="59" spans="1:10" x14ac:dyDescent="0.3">
      <c r="A59" s="14" t="s">
        <v>68</v>
      </c>
      <c r="B59" s="56">
        <v>97067307.613858894</v>
      </c>
      <c r="C59" s="15">
        <v>4377560.2777800001</v>
      </c>
      <c r="D59" s="16">
        <f t="shared" si="0"/>
        <v>4.5098194081927841E-2</v>
      </c>
      <c r="E59" s="15">
        <v>732629.51934799994</v>
      </c>
      <c r="F59" s="17">
        <f t="shared" si="1"/>
        <v>7.5476443857128055E-3</v>
      </c>
      <c r="G59" s="15">
        <v>2510424.4567900002</v>
      </c>
      <c r="H59" s="17">
        <f t="shared" si="2"/>
        <v>2.5862718545533982E-2</v>
      </c>
      <c r="I59" s="15">
        <f t="shared" si="3"/>
        <v>7620614.2539180005</v>
      </c>
      <c r="J59" s="17">
        <f t="shared" si="4"/>
        <v>7.8508557013174621E-2</v>
      </c>
    </row>
    <row r="60" spans="1:10" x14ac:dyDescent="0.3">
      <c r="A60" s="18" t="s">
        <v>69</v>
      </c>
      <c r="B60" s="57">
        <f>SUM(B4:B59)</f>
        <v>4569499290.5805607</v>
      </c>
      <c r="C60" s="19">
        <f>SUM(C4:C59)</f>
        <v>164382545.48500463</v>
      </c>
      <c r="D60" s="20">
        <f t="shared" si="0"/>
        <v>3.5973863881291819E-2</v>
      </c>
      <c r="E60" s="19">
        <f>SUM(E4:E59)</f>
        <v>33210118.154582821</v>
      </c>
      <c r="F60" s="21">
        <f t="shared" si="1"/>
        <v>7.2677805690967582E-3</v>
      </c>
      <c r="G60" s="19">
        <f>SUM(G4:G59)</f>
        <v>45740592.475899644</v>
      </c>
      <c r="H60" s="21">
        <f t="shared" si="2"/>
        <v>1.0009979117446858E-2</v>
      </c>
      <c r="I60" s="19">
        <f>SUM(I4:I59)</f>
        <v>243333256.11548719</v>
      </c>
      <c r="J60" s="21">
        <f t="shared" si="4"/>
        <v>5.3251623567835457E-2</v>
      </c>
    </row>
    <row r="61" spans="1:10" ht="97.2" customHeight="1" x14ac:dyDescent="0.3">
      <c r="A61" s="14"/>
      <c r="B61" s="55" t="s">
        <v>73</v>
      </c>
      <c r="C61" s="72" t="s">
        <v>74</v>
      </c>
      <c r="D61" s="72"/>
      <c r="E61" s="73" t="s">
        <v>75</v>
      </c>
      <c r="F61" s="73"/>
      <c r="G61" s="74" t="s">
        <v>76</v>
      </c>
      <c r="H61" s="74"/>
      <c r="I61" s="75" t="s">
        <v>101</v>
      </c>
      <c r="J61" s="75"/>
    </row>
    <row r="62" spans="1:10" x14ac:dyDescent="0.3">
      <c r="B62" s="55" t="s">
        <v>77</v>
      </c>
      <c r="C62" s="55" t="s">
        <v>77</v>
      </c>
      <c r="D62" s="24" t="s">
        <v>11</v>
      </c>
      <c r="E62" s="55" t="s">
        <v>77</v>
      </c>
      <c r="F62" s="24" t="s">
        <v>11</v>
      </c>
      <c r="G62" s="55" t="s">
        <v>77</v>
      </c>
      <c r="H62" s="24" t="s">
        <v>11</v>
      </c>
      <c r="I62" s="55" t="s">
        <v>77</v>
      </c>
      <c r="J62" s="24" t="s">
        <v>11</v>
      </c>
    </row>
    <row r="63" spans="1:10" x14ac:dyDescent="0.3">
      <c r="F63" s="17"/>
    </row>
    <row r="64" spans="1:10" x14ac:dyDescent="0.3">
      <c r="F64" s="17"/>
    </row>
    <row r="65" spans="1:12" x14ac:dyDescent="0.3">
      <c r="F65" s="17"/>
    </row>
    <row r="66" spans="1:12" x14ac:dyDescent="0.3">
      <c r="F66" s="17"/>
    </row>
    <row r="67" spans="1:12" s="22" customFormat="1" x14ac:dyDescent="0.3">
      <c r="A67"/>
      <c r="D67" s="23"/>
      <c r="F67" s="17"/>
      <c r="H67" s="23"/>
      <c r="J67" s="23"/>
      <c r="K67"/>
      <c r="L67"/>
    </row>
  </sheetData>
  <mergeCells count="12">
    <mergeCell ref="C1:D1"/>
    <mergeCell ref="E1:F1"/>
    <mergeCell ref="G1:H1"/>
    <mergeCell ref="I1:J1"/>
    <mergeCell ref="C61:D61"/>
    <mergeCell ref="E61:F61"/>
    <mergeCell ref="G61:H61"/>
    <mergeCell ref="I61:J61"/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46E6-273B-4022-95D3-E370D3E6B228}">
  <dimension ref="A1:P67"/>
  <sheetViews>
    <sheetView tabSelected="1" zoomScale="85" zoomScaleNormal="85" workbookViewId="0">
      <selection activeCell="H49" sqref="H49"/>
    </sheetView>
  </sheetViews>
  <sheetFormatPr defaultRowHeight="14.4" x14ac:dyDescent="0.3"/>
  <cols>
    <col min="1" max="1" width="33.6640625" bestFit="1" customWidth="1"/>
    <col min="2" max="2" width="15.6640625" style="22" bestFit="1" customWidth="1"/>
    <col min="3" max="3" width="23.6640625" style="22" customWidth="1"/>
    <col min="4" max="4" width="10.6640625" style="23" customWidth="1"/>
    <col min="5" max="5" width="21.44140625" style="22" customWidth="1"/>
    <col min="6" max="6" width="13.33203125" style="23" customWidth="1"/>
    <col min="7" max="7" width="21.6640625" style="22" customWidth="1"/>
    <col min="8" max="8" width="11.6640625" style="23" customWidth="1"/>
    <col min="9" max="9" width="21.33203125" style="22" customWidth="1"/>
    <col min="10" max="10" width="14.6640625" style="23" bestFit="1" customWidth="1"/>
    <col min="13" max="13" width="40.44140625" style="15" customWidth="1"/>
    <col min="14" max="14" width="11.6640625" style="15" customWidth="1"/>
    <col min="15" max="15" width="19.5546875" style="15" bestFit="1" customWidth="1"/>
    <col min="16" max="16" width="12.33203125" style="22" bestFit="1" customWidth="1"/>
  </cols>
  <sheetData>
    <row r="1" spans="1:16" ht="84" customHeight="1" x14ac:dyDescent="0.3">
      <c r="A1" s="13" t="s">
        <v>0</v>
      </c>
      <c r="B1" s="55" t="s">
        <v>73</v>
      </c>
      <c r="C1" s="72" t="s">
        <v>74</v>
      </c>
      <c r="D1" s="72"/>
      <c r="E1" s="73" t="s">
        <v>75</v>
      </c>
      <c r="F1" s="73"/>
      <c r="G1" s="74" t="s">
        <v>76</v>
      </c>
      <c r="H1" s="74"/>
      <c r="I1" s="75" t="s">
        <v>101</v>
      </c>
      <c r="J1" s="75"/>
      <c r="K1" s="12"/>
      <c r="M1"/>
      <c r="N1"/>
      <c r="O1"/>
      <c r="P1"/>
    </row>
    <row r="2" spans="1:16" x14ac:dyDescent="0.3">
      <c r="A2" s="63" t="s">
        <v>7</v>
      </c>
      <c r="B2" s="63">
        <v>2020</v>
      </c>
      <c r="C2" s="67" t="s">
        <v>72</v>
      </c>
      <c r="D2" s="67"/>
      <c r="E2" s="67" t="s">
        <v>72</v>
      </c>
      <c r="F2" s="67"/>
      <c r="G2" s="67" t="s">
        <v>72</v>
      </c>
      <c r="H2" s="67"/>
      <c r="I2" s="67" t="s">
        <v>72</v>
      </c>
      <c r="J2" s="67"/>
      <c r="K2" s="58"/>
      <c r="L2" s="58"/>
      <c r="M2" s="58"/>
      <c r="N2" s="12"/>
      <c r="O2" s="58"/>
      <c r="P2" s="12"/>
    </row>
    <row r="3" spans="1:16" x14ac:dyDescent="0.3">
      <c r="A3" s="13" t="s">
        <v>9</v>
      </c>
      <c r="B3" s="55" t="s">
        <v>77</v>
      </c>
      <c r="C3" s="55" t="s">
        <v>77</v>
      </c>
      <c r="D3" s="24" t="s">
        <v>11</v>
      </c>
      <c r="E3" s="55" t="s">
        <v>77</v>
      </c>
      <c r="F3" s="24" t="s">
        <v>11</v>
      </c>
      <c r="G3" s="55" t="s">
        <v>77</v>
      </c>
      <c r="H3" s="24" t="s">
        <v>11</v>
      </c>
      <c r="I3" s="55" t="s">
        <v>77</v>
      </c>
      <c r="J3" s="24" t="s">
        <v>11</v>
      </c>
      <c r="K3" s="12"/>
      <c r="M3"/>
      <c r="N3"/>
      <c r="O3"/>
      <c r="P3"/>
    </row>
    <row r="4" spans="1:16" x14ac:dyDescent="0.3">
      <c r="A4" s="14" t="s">
        <v>12</v>
      </c>
      <c r="B4" s="56">
        <v>30471532.411708899</v>
      </c>
      <c r="C4" s="15">
        <v>45044.555084200001</v>
      </c>
      <c r="D4" s="16">
        <f t="shared" ref="D4:D60" si="0">C4/B4</f>
        <v>1.4782504035435815E-3</v>
      </c>
      <c r="E4" s="15">
        <v>9824.9371032700001</v>
      </c>
      <c r="F4" s="17">
        <f t="shared" ref="F4:F60" si="1">E4/B4</f>
        <v>3.2243002979051686E-4</v>
      </c>
      <c r="G4" s="15">
        <v>33141.891479500002</v>
      </c>
      <c r="H4" s="17">
        <f t="shared" ref="H4:H60" si="2">G4/B4</f>
        <v>1.0876345512168925E-3</v>
      </c>
      <c r="I4" s="15">
        <f t="shared" ref="I4:I59" si="3">SUM(C4,E4,G4)</f>
        <v>88011.38366697001</v>
      </c>
      <c r="J4" s="17">
        <f t="shared" ref="J4:J60" si="4">I4/B4</f>
        <v>2.888314984550991E-3</v>
      </c>
      <c r="M4"/>
      <c r="N4"/>
      <c r="O4"/>
      <c r="P4"/>
    </row>
    <row r="5" spans="1:16" x14ac:dyDescent="0.3">
      <c r="A5" s="14" t="s">
        <v>13</v>
      </c>
      <c r="B5" s="56">
        <v>35386.989753490299</v>
      </c>
      <c r="C5" s="15">
        <v>0</v>
      </c>
      <c r="D5" s="16">
        <f t="shared" si="0"/>
        <v>0</v>
      </c>
      <c r="E5" s="15">
        <v>0</v>
      </c>
      <c r="F5" s="17">
        <f t="shared" si="1"/>
        <v>0</v>
      </c>
      <c r="G5" s="15">
        <v>0</v>
      </c>
      <c r="H5" s="17">
        <f t="shared" si="2"/>
        <v>0</v>
      </c>
      <c r="I5" s="15">
        <f t="shared" si="3"/>
        <v>0</v>
      </c>
      <c r="J5" s="17">
        <f t="shared" si="4"/>
        <v>0</v>
      </c>
      <c r="M5"/>
      <c r="N5"/>
      <c r="O5"/>
      <c r="P5"/>
    </row>
    <row r="6" spans="1:16" x14ac:dyDescent="0.3">
      <c r="A6" s="14" t="s">
        <v>14</v>
      </c>
      <c r="B6" s="56">
        <v>2840052.33073295</v>
      </c>
      <c r="C6" s="15">
        <v>112760.644142</v>
      </c>
      <c r="D6" s="16">
        <f t="shared" si="0"/>
        <v>3.9703720569437238E-2</v>
      </c>
      <c r="E6" s="15">
        <v>77588.130645800004</v>
      </c>
      <c r="F6" s="17">
        <f t="shared" si="1"/>
        <v>2.731926091861003E-2</v>
      </c>
      <c r="G6" s="15">
        <v>0</v>
      </c>
      <c r="H6" s="17">
        <f t="shared" si="2"/>
        <v>0</v>
      </c>
      <c r="I6" s="15">
        <f t="shared" si="3"/>
        <v>190348.77478780001</v>
      </c>
      <c r="J6" s="17">
        <f t="shared" si="4"/>
        <v>6.7022981488047265E-2</v>
      </c>
      <c r="M6"/>
      <c r="N6"/>
      <c r="O6"/>
      <c r="P6"/>
    </row>
    <row r="7" spans="1:16" x14ac:dyDescent="0.3">
      <c r="A7" s="14" t="s">
        <v>15</v>
      </c>
      <c r="B7" s="56">
        <v>20634758.124057502</v>
      </c>
      <c r="C7" s="15">
        <v>793953.75321999996</v>
      </c>
      <c r="D7" s="16">
        <f t="shared" si="0"/>
        <v>3.8476523371231135E-2</v>
      </c>
      <c r="E7" s="15">
        <v>492837.925842</v>
      </c>
      <c r="F7" s="17">
        <f t="shared" si="1"/>
        <v>2.3883872196563995E-2</v>
      </c>
      <c r="G7" s="15">
        <v>50173.785278299998</v>
      </c>
      <c r="H7" s="17">
        <f t="shared" si="2"/>
        <v>2.4315179745094152E-3</v>
      </c>
      <c r="I7" s="15">
        <f t="shared" si="3"/>
        <v>1336965.4643403001</v>
      </c>
      <c r="J7" s="17">
        <f t="shared" si="4"/>
        <v>6.4791913542304555E-2</v>
      </c>
      <c r="M7"/>
      <c r="N7"/>
      <c r="O7"/>
      <c r="P7"/>
    </row>
    <row r="8" spans="1:16" x14ac:dyDescent="0.3">
      <c r="A8" s="14" t="s">
        <v>16</v>
      </c>
      <c r="B8" s="56">
        <v>10163789.967649501</v>
      </c>
      <c r="C8" s="15">
        <v>242568.69660200001</v>
      </c>
      <c r="D8" s="16">
        <f t="shared" si="0"/>
        <v>2.3865969030654511E-2</v>
      </c>
      <c r="E8" s="15">
        <v>161163.20938099999</v>
      </c>
      <c r="F8" s="17">
        <f t="shared" si="1"/>
        <v>1.5856605645528793E-2</v>
      </c>
      <c r="G8" s="15">
        <v>40017.065978999999</v>
      </c>
      <c r="H8" s="17">
        <f t="shared" si="2"/>
        <v>3.9372189022373535E-3</v>
      </c>
      <c r="I8" s="15">
        <f t="shared" si="3"/>
        <v>443748.97196200001</v>
      </c>
      <c r="J8" s="17">
        <f t="shared" si="4"/>
        <v>4.3659793578420661E-2</v>
      </c>
      <c r="M8"/>
      <c r="N8"/>
      <c r="O8"/>
      <c r="P8"/>
    </row>
    <row r="9" spans="1:16" x14ac:dyDescent="0.3">
      <c r="A9" s="14" t="s">
        <v>17</v>
      </c>
      <c r="B9" s="56">
        <v>152401935.888477</v>
      </c>
      <c r="C9" s="15">
        <v>5883140.5851699999</v>
      </c>
      <c r="D9" s="16">
        <f t="shared" si="0"/>
        <v>3.8602794320638414E-2</v>
      </c>
      <c r="E9" s="15">
        <v>161141.12262000001</v>
      </c>
      <c r="F9" s="17">
        <f t="shared" si="1"/>
        <v>1.0573430165474937E-3</v>
      </c>
      <c r="G9" s="15">
        <v>487852.23376500001</v>
      </c>
      <c r="H9" s="17">
        <f t="shared" si="2"/>
        <v>3.2010894803986946E-3</v>
      </c>
      <c r="I9" s="15">
        <f t="shared" si="3"/>
        <v>6532133.941554999</v>
      </c>
      <c r="J9" s="17">
        <f t="shared" si="4"/>
        <v>4.28612268175846E-2</v>
      </c>
      <c r="M9"/>
      <c r="N9"/>
      <c r="O9"/>
      <c r="P9"/>
    </row>
    <row r="10" spans="1:16" x14ac:dyDescent="0.3">
      <c r="A10" s="14" t="s">
        <v>18</v>
      </c>
      <c r="B10" s="56">
        <v>1021947.04180198</v>
      </c>
      <c r="C10" s="15">
        <v>333.31687927199999</v>
      </c>
      <c r="D10" s="16">
        <f t="shared" si="0"/>
        <v>3.261586614941109E-4</v>
      </c>
      <c r="E10" s="15">
        <v>0</v>
      </c>
      <c r="F10" s="17">
        <f t="shared" si="1"/>
        <v>0</v>
      </c>
      <c r="G10" s="15">
        <v>0</v>
      </c>
      <c r="H10" s="17">
        <f t="shared" si="2"/>
        <v>0</v>
      </c>
      <c r="I10" s="15">
        <f t="shared" si="3"/>
        <v>333.31687927199999</v>
      </c>
      <c r="J10" s="17">
        <f t="shared" si="4"/>
        <v>3.261586614941109E-4</v>
      </c>
      <c r="M10"/>
      <c r="N10"/>
      <c r="O10"/>
      <c r="P10"/>
    </row>
    <row r="11" spans="1:16" x14ac:dyDescent="0.3">
      <c r="A11" s="14" t="s">
        <v>19</v>
      </c>
      <c r="B11" s="56">
        <v>449530.684799276</v>
      </c>
      <c r="C11" s="15">
        <v>142.82957458499999</v>
      </c>
      <c r="D11" s="16">
        <f t="shared" si="0"/>
        <v>3.1773042289376998E-4</v>
      </c>
      <c r="E11" s="15">
        <v>0</v>
      </c>
      <c r="F11" s="17">
        <f t="shared" si="1"/>
        <v>0</v>
      </c>
      <c r="G11" s="15">
        <v>0</v>
      </c>
      <c r="H11" s="17">
        <f t="shared" si="2"/>
        <v>0</v>
      </c>
      <c r="I11" s="15">
        <f t="shared" si="3"/>
        <v>142.82957458499999</v>
      </c>
      <c r="J11" s="17">
        <f t="shared" si="4"/>
        <v>3.1773042289376998E-4</v>
      </c>
      <c r="M11"/>
      <c r="N11"/>
      <c r="O11"/>
      <c r="P11"/>
    </row>
    <row r="12" spans="1:16" x14ac:dyDescent="0.3">
      <c r="A12" s="14" t="s">
        <v>20</v>
      </c>
      <c r="B12" s="56">
        <v>19395909.933095202</v>
      </c>
      <c r="C12" s="15">
        <v>97334.734962500006</v>
      </c>
      <c r="D12" s="16">
        <f t="shared" si="0"/>
        <v>5.0183123812313621E-3</v>
      </c>
      <c r="E12" s="15">
        <v>8847.2171020500009</v>
      </c>
      <c r="F12" s="17">
        <f t="shared" si="1"/>
        <v>4.5613828547192889E-4</v>
      </c>
      <c r="G12" s="15">
        <v>0</v>
      </c>
      <c r="H12" s="17">
        <f t="shared" si="2"/>
        <v>0</v>
      </c>
      <c r="I12" s="15">
        <f t="shared" si="3"/>
        <v>106181.95206455</v>
      </c>
      <c r="J12" s="17">
        <f t="shared" si="4"/>
        <v>5.4744506667032903E-3</v>
      </c>
      <c r="M12"/>
      <c r="N12"/>
      <c r="O12"/>
      <c r="P12"/>
    </row>
    <row r="13" spans="1:16" x14ac:dyDescent="0.3">
      <c r="A13" s="14" t="s">
        <v>21</v>
      </c>
      <c r="B13" s="56">
        <v>1446964797.52336</v>
      </c>
      <c r="C13" s="15">
        <v>9994951.2372900005</v>
      </c>
      <c r="D13" s="16">
        <f t="shared" si="0"/>
        <v>6.9075289560585462E-3</v>
      </c>
      <c r="E13" s="15">
        <v>2793922.1935700001</v>
      </c>
      <c r="F13" s="17">
        <f t="shared" si="1"/>
        <v>1.9308847031746083E-3</v>
      </c>
      <c r="G13" s="15">
        <v>4216346.93408</v>
      </c>
      <c r="H13" s="17">
        <f t="shared" si="2"/>
        <v>2.9139250251953215E-3</v>
      </c>
      <c r="I13" s="15">
        <f t="shared" si="3"/>
        <v>17005220.364940003</v>
      </c>
      <c r="J13" s="17">
        <f t="shared" si="4"/>
        <v>1.1752338684428477E-2</v>
      </c>
      <c r="M13"/>
      <c r="N13"/>
      <c r="O13"/>
      <c r="P13"/>
    </row>
    <row r="14" spans="1:16" x14ac:dyDescent="0.3">
      <c r="A14" s="14" t="s">
        <v>22</v>
      </c>
      <c r="B14" s="56">
        <v>5421.9981017112696</v>
      </c>
      <c r="C14" s="15">
        <v>0</v>
      </c>
      <c r="D14" s="16">
        <f t="shared" si="0"/>
        <v>0</v>
      </c>
      <c r="E14" s="15">
        <v>0</v>
      </c>
      <c r="F14" s="17">
        <f t="shared" si="1"/>
        <v>0</v>
      </c>
      <c r="G14" s="15">
        <v>0</v>
      </c>
      <c r="H14" s="17">
        <f t="shared" si="2"/>
        <v>0</v>
      </c>
      <c r="I14" s="15">
        <f t="shared" si="3"/>
        <v>0</v>
      </c>
      <c r="J14" s="17">
        <f t="shared" si="4"/>
        <v>0</v>
      </c>
      <c r="M14"/>
      <c r="N14"/>
      <c r="O14"/>
      <c r="P14"/>
    </row>
    <row r="15" spans="1:16" x14ac:dyDescent="0.3">
      <c r="A15" s="14" t="s">
        <v>23</v>
      </c>
      <c r="B15" s="56">
        <v>22616522.573074501</v>
      </c>
      <c r="C15" s="15">
        <v>24954.407844500001</v>
      </c>
      <c r="D15" s="16">
        <f t="shared" si="0"/>
        <v>1.1033706779577514E-3</v>
      </c>
      <c r="E15" s="15">
        <v>0</v>
      </c>
      <c r="F15" s="17">
        <f t="shared" si="1"/>
        <v>0</v>
      </c>
      <c r="G15" s="15">
        <v>0</v>
      </c>
      <c r="H15" s="17">
        <f t="shared" si="2"/>
        <v>0</v>
      </c>
      <c r="I15" s="15">
        <f t="shared" si="3"/>
        <v>24954.407844500001</v>
      </c>
      <c r="J15" s="17">
        <f t="shared" si="4"/>
        <v>1.1033706779577514E-3</v>
      </c>
      <c r="M15"/>
      <c r="N15"/>
      <c r="O15"/>
      <c r="P15"/>
    </row>
    <row r="16" spans="1:16" x14ac:dyDescent="0.3">
      <c r="A16" s="14" t="s">
        <v>24</v>
      </c>
      <c r="B16" s="56">
        <v>832206.71870253596</v>
      </c>
      <c r="C16" s="15">
        <v>10933.3039551</v>
      </c>
      <c r="D16" s="16">
        <f t="shared" si="0"/>
        <v>1.3137726131490175E-2</v>
      </c>
      <c r="E16" s="15">
        <v>1773.2174072299999</v>
      </c>
      <c r="F16" s="17">
        <f t="shared" si="1"/>
        <v>2.1307415181585658E-3</v>
      </c>
      <c r="G16" s="15">
        <v>0</v>
      </c>
      <c r="H16" s="17">
        <f t="shared" si="2"/>
        <v>0</v>
      </c>
      <c r="I16" s="15">
        <f t="shared" si="3"/>
        <v>12706.521362330001</v>
      </c>
      <c r="J16" s="17">
        <f t="shared" si="4"/>
        <v>1.5268467649648742E-2</v>
      </c>
      <c r="M16"/>
      <c r="N16"/>
      <c r="O16"/>
      <c r="P16"/>
    </row>
    <row r="17" spans="1:16" x14ac:dyDescent="0.3">
      <c r="A17" s="14" t="s">
        <v>25</v>
      </c>
      <c r="B17" s="56">
        <v>181270.68779108001</v>
      </c>
      <c r="C17" s="15">
        <v>0</v>
      </c>
      <c r="D17" s="16">
        <f t="shared" si="0"/>
        <v>0</v>
      </c>
      <c r="E17" s="15">
        <v>0</v>
      </c>
      <c r="F17" s="17">
        <f t="shared" si="1"/>
        <v>0</v>
      </c>
      <c r="G17" s="15">
        <v>0</v>
      </c>
      <c r="H17" s="17">
        <f t="shared" si="2"/>
        <v>0</v>
      </c>
      <c r="I17" s="15">
        <f t="shared" si="3"/>
        <v>0</v>
      </c>
      <c r="J17" s="17">
        <f t="shared" si="4"/>
        <v>0</v>
      </c>
      <c r="M17"/>
      <c r="N17"/>
      <c r="O17"/>
      <c r="P17"/>
    </row>
    <row r="18" spans="1:16" x14ac:dyDescent="0.3">
      <c r="A18" s="14" t="s">
        <v>26</v>
      </c>
      <c r="B18" s="56">
        <v>3674587.0240301499</v>
      </c>
      <c r="C18" s="15">
        <v>36540.0395126</v>
      </c>
      <c r="D18" s="16">
        <f t="shared" si="0"/>
        <v>9.9439853441065738E-3</v>
      </c>
      <c r="E18" s="15">
        <v>20736.090271000001</v>
      </c>
      <c r="F18" s="17">
        <f t="shared" si="1"/>
        <v>5.6431076840459289E-3</v>
      </c>
      <c r="G18" s="15">
        <v>0</v>
      </c>
      <c r="H18" s="17">
        <f t="shared" si="2"/>
        <v>0</v>
      </c>
      <c r="I18" s="15">
        <f t="shared" si="3"/>
        <v>57276.129783600001</v>
      </c>
      <c r="J18" s="17">
        <f t="shared" si="4"/>
        <v>1.5587093028152503E-2</v>
      </c>
      <c r="M18"/>
      <c r="N18"/>
      <c r="O18"/>
      <c r="P18"/>
    </row>
    <row r="19" spans="1:16" x14ac:dyDescent="0.3">
      <c r="A19" s="14" t="s">
        <v>27</v>
      </c>
      <c r="B19" s="56">
        <v>147162.36649538801</v>
      </c>
      <c r="C19" s="15">
        <v>0</v>
      </c>
      <c r="D19" s="16">
        <f t="shared" si="0"/>
        <v>0</v>
      </c>
      <c r="E19" s="15">
        <v>0</v>
      </c>
      <c r="F19" s="17">
        <f t="shared" si="1"/>
        <v>0</v>
      </c>
      <c r="G19" s="15">
        <v>0</v>
      </c>
      <c r="H19" s="17">
        <f t="shared" si="2"/>
        <v>0</v>
      </c>
      <c r="I19" s="15">
        <f t="shared" si="3"/>
        <v>0</v>
      </c>
      <c r="J19" s="17">
        <f t="shared" si="4"/>
        <v>0</v>
      </c>
      <c r="M19"/>
      <c r="N19"/>
      <c r="O19"/>
      <c r="P19"/>
    </row>
    <row r="20" spans="1:16" x14ac:dyDescent="0.3">
      <c r="A20" s="14" t="s">
        <v>28</v>
      </c>
      <c r="B20" s="56">
        <v>1377605016.72948</v>
      </c>
      <c r="C20" s="15">
        <v>139669904.734</v>
      </c>
      <c r="D20" s="16">
        <f t="shared" si="0"/>
        <v>0.10138603085635173</v>
      </c>
      <c r="E20" s="15">
        <v>42294377.878399998</v>
      </c>
      <c r="F20" s="17">
        <f t="shared" si="1"/>
        <v>3.0701382010650251E-2</v>
      </c>
      <c r="G20" s="15">
        <v>29353807.167800002</v>
      </c>
      <c r="H20" s="17">
        <f t="shared" si="2"/>
        <v>2.1307854436743968E-2</v>
      </c>
      <c r="I20" s="15">
        <f t="shared" si="3"/>
        <v>211318089.7802</v>
      </c>
      <c r="J20" s="17">
        <f t="shared" si="4"/>
        <v>0.15339526730374595</v>
      </c>
      <c r="M20"/>
      <c r="N20"/>
      <c r="O20"/>
      <c r="P20"/>
    </row>
    <row r="21" spans="1:16" x14ac:dyDescent="0.3">
      <c r="A21" s="14" t="s">
        <v>29</v>
      </c>
      <c r="B21" s="56">
        <v>271161505.68291199</v>
      </c>
      <c r="C21" s="15">
        <v>20526031.535100002</v>
      </c>
      <c r="D21" s="16">
        <f t="shared" si="0"/>
        <v>7.5696701430410698E-2</v>
      </c>
      <c r="E21" s="15">
        <v>2996270.5880100001</v>
      </c>
      <c r="F21" s="17">
        <f t="shared" si="1"/>
        <v>1.1049763794694915E-2</v>
      </c>
      <c r="G21" s="15">
        <v>3816170.93298</v>
      </c>
      <c r="H21" s="17">
        <f t="shared" si="2"/>
        <v>1.407342433568913E-2</v>
      </c>
      <c r="I21" s="15">
        <f t="shared" si="3"/>
        <v>27338473.056090005</v>
      </c>
      <c r="J21" s="17">
        <f t="shared" si="4"/>
        <v>0.10081988956079475</v>
      </c>
      <c r="M21"/>
      <c r="N21"/>
      <c r="O21"/>
      <c r="P21"/>
    </row>
    <row r="22" spans="1:16" x14ac:dyDescent="0.3">
      <c r="A22" s="14" t="s">
        <v>30</v>
      </c>
      <c r="B22" s="56">
        <v>80174620.9475355</v>
      </c>
      <c r="C22" s="15">
        <v>720128.30255899997</v>
      </c>
      <c r="D22" s="16">
        <f t="shared" si="0"/>
        <v>8.9819982189904713E-3</v>
      </c>
      <c r="E22" s="15">
        <v>855778.05206300004</v>
      </c>
      <c r="F22" s="17">
        <f t="shared" si="1"/>
        <v>1.0673927010181966E-2</v>
      </c>
      <c r="G22" s="15">
        <v>1045597.68262</v>
      </c>
      <c r="H22" s="17">
        <f t="shared" si="2"/>
        <v>1.3041504534261733E-2</v>
      </c>
      <c r="I22" s="15">
        <f t="shared" si="3"/>
        <v>2621504.037242</v>
      </c>
      <c r="J22" s="17">
        <f t="shared" si="4"/>
        <v>3.269742976343417E-2</v>
      </c>
      <c r="M22"/>
      <c r="N22"/>
      <c r="O22"/>
      <c r="P22"/>
    </row>
    <row r="23" spans="1:16" x14ac:dyDescent="0.3">
      <c r="A23" s="14" t="s">
        <v>31</v>
      </c>
      <c r="B23" s="56">
        <v>120862809.95781</v>
      </c>
      <c r="C23" s="15">
        <v>1047456.47782</v>
      </c>
      <c r="D23" s="16">
        <f t="shared" si="0"/>
        <v>8.6664911910093716E-3</v>
      </c>
      <c r="E23" s="15">
        <v>0</v>
      </c>
      <c r="F23" s="17">
        <f t="shared" si="1"/>
        <v>0</v>
      </c>
      <c r="G23" s="15">
        <v>0</v>
      </c>
      <c r="H23" s="17">
        <f t="shared" si="2"/>
        <v>0</v>
      </c>
      <c r="I23" s="15">
        <f t="shared" si="3"/>
        <v>1047456.47782</v>
      </c>
      <c r="J23" s="17">
        <f t="shared" si="4"/>
        <v>8.6664911910093716E-3</v>
      </c>
      <c r="M23"/>
      <c r="N23"/>
      <c r="O23"/>
      <c r="P23"/>
    </row>
    <row r="24" spans="1:16" x14ac:dyDescent="0.3">
      <c r="A24" s="14" t="s">
        <v>32</v>
      </c>
      <c r="B24" s="56">
        <v>18208904.914712202</v>
      </c>
      <c r="C24" s="15">
        <v>79617.718955999997</v>
      </c>
      <c r="D24" s="16">
        <f t="shared" si="0"/>
        <v>4.372460580628958E-3</v>
      </c>
      <c r="E24" s="15">
        <v>0</v>
      </c>
      <c r="F24" s="17">
        <f t="shared" si="1"/>
        <v>0</v>
      </c>
      <c r="G24" s="15">
        <v>0</v>
      </c>
      <c r="H24" s="17">
        <f t="shared" si="2"/>
        <v>0</v>
      </c>
      <c r="I24" s="15">
        <f t="shared" si="3"/>
        <v>79617.718955999997</v>
      </c>
      <c r="J24" s="17">
        <f t="shared" si="4"/>
        <v>4.372460580628958E-3</v>
      </c>
      <c r="M24"/>
      <c r="N24"/>
      <c r="O24"/>
      <c r="P24"/>
    </row>
    <row r="25" spans="1:16" x14ac:dyDescent="0.3">
      <c r="A25" s="14" t="s">
        <v>33</v>
      </c>
      <c r="B25" s="56">
        <v>2523.5203944332802</v>
      </c>
      <c r="C25" s="15">
        <v>0</v>
      </c>
      <c r="D25" s="16">
        <f t="shared" si="0"/>
        <v>0</v>
      </c>
      <c r="E25" s="15">
        <v>0</v>
      </c>
      <c r="F25" s="17">
        <f t="shared" si="1"/>
        <v>0</v>
      </c>
      <c r="G25" s="15">
        <v>0</v>
      </c>
      <c r="H25" s="17">
        <f t="shared" si="2"/>
        <v>0</v>
      </c>
      <c r="I25" s="15">
        <f t="shared" si="3"/>
        <v>0</v>
      </c>
      <c r="J25" s="17">
        <f t="shared" si="4"/>
        <v>0</v>
      </c>
      <c r="M25"/>
      <c r="N25"/>
      <c r="O25"/>
      <c r="P25"/>
    </row>
    <row r="26" spans="1:16" x14ac:dyDescent="0.3">
      <c r="A26" s="14" t="s">
        <v>34</v>
      </c>
      <c r="B26" s="56">
        <v>6319562.3007042296</v>
      </c>
      <c r="C26" s="15">
        <v>95075.470954899996</v>
      </c>
      <c r="D26" s="16">
        <f t="shared" si="0"/>
        <v>1.5044629110516898E-2</v>
      </c>
      <c r="E26" s="15">
        <v>11040.0285645</v>
      </c>
      <c r="F26" s="17">
        <f t="shared" si="1"/>
        <v>1.7469609506452271E-3</v>
      </c>
      <c r="G26" s="15">
        <v>235856.51696800001</v>
      </c>
      <c r="H26" s="17">
        <f t="shared" si="2"/>
        <v>3.7321653897093E-2</v>
      </c>
      <c r="I26" s="15">
        <f t="shared" si="3"/>
        <v>341972.01648739999</v>
      </c>
      <c r="J26" s="17">
        <f t="shared" si="4"/>
        <v>5.4113243958255119E-2</v>
      </c>
      <c r="M26"/>
      <c r="N26"/>
      <c r="O26"/>
      <c r="P26"/>
    </row>
    <row r="27" spans="1:16" x14ac:dyDescent="0.3">
      <c r="A27" s="14" t="s">
        <v>35</v>
      </c>
      <c r="B27" s="56">
        <v>7620073.99474076</v>
      </c>
      <c r="C27" s="15">
        <v>83757.179145799993</v>
      </c>
      <c r="D27" s="16">
        <f t="shared" si="0"/>
        <v>1.0991649057949793E-2</v>
      </c>
      <c r="E27" s="15">
        <v>27765.500946</v>
      </c>
      <c r="F27" s="17">
        <f t="shared" si="1"/>
        <v>3.6437311455457333E-3</v>
      </c>
      <c r="G27" s="15">
        <v>6062.1436767599998</v>
      </c>
      <c r="H27" s="17">
        <f t="shared" si="2"/>
        <v>7.9554918770394928E-4</v>
      </c>
      <c r="I27" s="15">
        <f t="shared" si="3"/>
        <v>117584.82376855999</v>
      </c>
      <c r="J27" s="17">
        <f t="shared" si="4"/>
        <v>1.5430929391199475E-2</v>
      </c>
      <c r="M27"/>
      <c r="N27"/>
      <c r="O27"/>
      <c r="P27"/>
    </row>
    <row r="28" spans="1:16" x14ac:dyDescent="0.3">
      <c r="A28" s="14" t="s">
        <v>36</v>
      </c>
      <c r="B28" s="56">
        <v>37085657.064007603</v>
      </c>
      <c r="C28" s="15">
        <v>396751.84659600002</v>
      </c>
      <c r="D28" s="16">
        <f t="shared" si="0"/>
        <v>1.0698255821953762E-2</v>
      </c>
      <c r="E28" s="15">
        <v>152808.78231800001</v>
      </c>
      <c r="F28" s="17">
        <f t="shared" si="1"/>
        <v>4.1204280688423908E-3</v>
      </c>
      <c r="G28" s="15">
        <v>106058.96527099999</v>
      </c>
      <c r="H28" s="17">
        <f t="shared" si="2"/>
        <v>2.8598378367126844E-3</v>
      </c>
      <c r="I28" s="15">
        <f t="shared" si="3"/>
        <v>655619.59418500005</v>
      </c>
      <c r="J28" s="17">
        <f t="shared" si="4"/>
        <v>1.767852172750884E-2</v>
      </c>
      <c r="M28"/>
      <c r="N28"/>
      <c r="O28"/>
      <c r="P28"/>
    </row>
    <row r="29" spans="1:16" x14ac:dyDescent="0.3">
      <c r="A29" s="14" t="s">
        <v>37</v>
      </c>
      <c r="B29" s="56" t="s">
        <v>38</v>
      </c>
      <c r="C29" s="15" t="s">
        <v>38</v>
      </c>
      <c r="D29" s="16" t="s">
        <v>38</v>
      </c>
      <c r="E29" s="15" t="s">
        <v>38</v>
      </c>
      <c r="F29" s="17" t="s">
        <v>38</v>
      </c>
      <c r="G29" s="15" t="s">
        <v>38</v>
      </c>
      <c r="H29" s="17" t="s">
        <v>38</v>
      </c>
      <c r="I29" s="15" t="s">
        <v>38</v>
      </c>
      <c r="J29" s="17" t="s">
        <v>38</v>
      </c>
      <c r="M29"/>
      <c r="N29"/>
      <c r="O29"/>
      <c r="P29"/>
    </row>
    <row r="30" spans="1:16" x14ac:dyDescent="0.3">
      <c r="A30" s="14" t="s">
        <v>39</v>
      </c>
      <c r="B30" s="56" t="s">
        <v>38</v>
      </c>
      <c r="C30" s="15" t="s">
        <v>38</v>
      </c>
      <c r="D30" s="16" t="s">
        <v>38</v>
      </c>
      <c r="E30" s="15" t="s">
        <v>38</v>
      </c>
      <c r="F30" s="17" t="s">
        <v>38</v>
      </c>
      <c r="G30" s="15" t="s">
        <v>38</v>
      </c>
      <c r="H30" s="17" t="s">
        <v>38</v>
      </c>
      <c r="I30" s="15" t="s">
        <v>38</v>
      </c>
      <c r="J30" s="17" t="s">
        <v>38</v>
      </c>
      <c r="M30"/>
      <c r="N30"/>
      <c r="O30"/>
      <c r="P30"/>
    </row>
    <row r="31" spans="1:16" x14ac:dyDescent="0.3">
      <c r="A31" s="14" t="s">
        <v>40</v>
      </c>
      <c r="B31" s="56">
        <v>40430.294710708396</v>
      </c>
      <c r="C31" s="15">
        <v>0</v>
      </c>
      <c r="D31" s="16">
        <f t="shared" si="0"/>
        <v>0</v>
      </c>
      <c r="E31" s="15">
        <v>0</v>
      </c>
      <c r="F31" s="17">
        <f t="shared" si="1"/>
        <v>0</v>
      </c>
      <c r="G31" s="15">
        <v>0</v>
      </c>
      <c r="H31" s="17">
        <f t="shared" si="2"/>
        <v>0</v>
      </c>
      <c r="I31" s="15">
        <f t="shared" si="3"/>
        <v>0</v>
      </c>
      <c r="J31" s="17">
        <f t="shared" si="4"/>
        <v>0</v>
      </c>
      <c r="M31"/>
      <c r="N31"/>
      <c r="O31"/>
      <c r="P31"/>
    </row>
    <row r="32" spans="1:16" x14ac:dyDescent="0.3">
      <c r="A32" s="14" t="s">
        <v>41</v>
      </c>
      <c r="B32" s="56">
        <v>3160329.4513562899</v>
      </c>
      <c r="C32" s="15">
        <v>0</v>
      </c>
      <c r="D32" s="16">
        <f t="shared" si="0"/>
        <v>0</v>
      </c>
      <c r="E32" s="15">
        <v>0</v>
      </c>
      <c r="F32" s="17">
        <f t="shared" si="1"/>
        <v>0</v>
      </c>
      <c r="G32" s="15">
        <v>0</v>
      </c>
      <c r="H32" s="17">
        <f t="shared" si="2"/>
        <v>0</v>
      </c>
      <c r="I32" s="15">
        <f t="shared" si="3"/>
        <v>0</v>
      </c>
      <c r="J32" s="17">
        <f t="shared" si="4"/>
        <v>0</v>
      </c>
      <c r="M32"/>
      <c r="N32"/>
      <c r="O32"/>
      <c r="P32"/>
    </row>
    <row r="33" spans="1:16" x14ac:dyDescent="0.3">
      <c r="A33" s="14" t="s">
        <v>42</v>
      </c>
      <c r="B33" s="56">
        <v>47431648.651104197</v>
      </c>
      <c r="C33" s="15">
        <v>638795.64582099998</v>
      </c>
      <c r="D33" s="16">
        <f t="shared" si="0"/>
        <v>1.3467709092716282E-2</v>
      </c>
      <c r="E33" s="15">
        <v>296543.06573500001</v>
      </c>
      <c r="F33" s="17">
        <f t="shared" si="1"/>
        <v>6.2520083987866312E-3</v>
      </c>
      <c r="G33" s="15">
        <v>2141009.2645899998</v>
      </c>
      <c r="H33" s="17">
        <f t="shared" si="2"/>
        <v>4.5138832941244551E-2</v>
      </c>
      <c r="I33" s="15">
        <f t="shared" si="3"/>
        <v>3076347.9761459995</v>
      </c>
      <c r="J33" s="17">
        <f t="shared" si="4"/>
        <v>6.4858550432747464E-2</v>
      </c>
      <c r="M33"/>
      <c r="N33"/>
      <c r="O33"/>
      <c r="P33"/>
    </row>
    <row r="34" spans="1:16" x14ac:dyDescent="0.3">
      <c r="A34" s="14" t="s">
        <v>43</v>
      </c>
      <c r="B34" s="56">
        <v>10244.409672260201</v>
      </c>
      <c r="C34" s="15">
        <v>0</v>
      </c>
      <c r="D34" s="16">
        <f t="shared" si="0"/>
        <v>0</v>
      </c>
      <c r="E34" s="15">
        <v>0</v>
      </c>
      <c r="F34" s="17">
        <f t="shared" si="1"/>
        <v>0</v>
      </c>
      <c r="G34" s="15">
        <v>0</v>
      </c>
      <c r="H34" s="17">
        <f t="shared" si="2"/>
        <v>0</v>
      </c>
      <c r="I34" s="15">
        <f t="shared" si="3"/>
        <v>0</v>
      </c>
      <c r="J34" s="17">
        <f t="shared" si="4"/>
        <v>0</v>
      </c>
      <c r="M34"/>
      <c r="N34"/>
      <c r="O34"/>
      <c r="P34"/>
    </row>
    <row r="35" spans="1:16" x14ac:dyDescent="0.3">
      <c r="A35" s="14" t="s">
        <v>44</v>
      </c>
      <c r="B35" s="56">
        <v>40294841.170051701</v>
      </c>
      <c r="C35" s="15">
        <v>1697770.1673900001</v>
      </c>
      <c r="D35" s="16">
        <f t="shared" si="0"/>
        <v>4.2133685556051584E-2</v>
      </c>
      <c r="E35" s="15">
        <v>367251.91555799998</v>
      </c>
      <c r="F35" s="17">
        <f t="shared" si="1"/>
        <v>9.1141174625339449E-3</v>
      </c>
      <c r="G35" s="15">
        <v>1485181.3981900001</v>
      </c>
      <c r="H35" s="17">
        <f t="shared" si="2"/>
        <v>3.6857854630131415E-2</v>
      </c>
      <c r="I35" s="15">
        <f t="shared" si="3"/>
        <v>3550203.4811380003</v>
      </c>
      <c r="J35" s="17">
        <f t="shared" si="4"/>
        <v>8.8105657648716945E-2</v>
      </c>
      <c r="M35"/>
      <c r="N35"/>
      <c r="O35"/>
      <c r="P35"/>
    </row>
    <row r="36" spans="1:16" x14ac:dyDescent="0.3">
      <c r="A36" s="14" t="s">
        <v>45</v>
      </c>
      <c r="B36" s="56">
        <v>173366.65327281799</v>
      </c>
      <c r="C36" s="15">
        <v>0</v>
      </c>
      <c r="D36" s="16">
        <f t="shared" si="0"/>
        <v>0</v>
      </c>
      <c r="E36" s="15">
        <v>0</v>
      </c>
      <c r="F36" s="17">
        <f t="shared" si="1"/>
        <v>0</v>
      </c>
      <c r="G36" s="15">
        <v>0</v>
      </c>
      <c r="H36" s="17">
        <f t="shared" si="2"/>
        <v>0</v>
      </c>
      <c r="I36" s="15">
        <f t="shared" si="3"/>
        <v>0</v>
      </c>
      <c r="J36" s="17">
        <f t="shared" si="4"/>
        <v>0</v>
      </c>
      <c r="M36"/>
      <c r="N36"/>
      <c r="O36"/>
      <c r="P36"/>
    </row>
    <row r="37" spans="1:16" x14ac:dyDescent="0.3">
      <c r="A37" s="14" t="s">
        <v>46</v>
      </c>
      <c r="B37" s="56">
        <v>4352929.0175412605</v>
      </c>
      <c r="C37" s="15">
        <v>664.21353912400002</v>
      </c>
      <c r="D37" s="16">
        <f t="shared" si="0"/>
        <v>1.5259002305054335E-4</v>
      </c>
      <c r="E37" s="15">
        <v>0</v>
      </c>
      <c r="F37" s="17">
        <f t="shared" si="1"/>
        <v>0</v>
      </c>
      <c r="G37" s="15">
        <v>0</v>
      </c>
      <c r="H37" s="17">
        <f t="shared" si="2"/>
        <v>0</v>
      </c>
      <c r="I37" s="15">
        <f t="shared" si="3"/>
        <v>664.21353912400002</v>
      </c>
      <c r="J37" s="17">
        <f t="shared" si="4"/>
        <v>1.5259002305054335E-4</v>
      </c>
      <c r="M37"/>
      <c r="N37"/>
      <c r="O37"/>
      <c r="P37"/>
    </row>
    <row r="38" spans="1:16" x14ac:dyDescent="0.3">
      <c r="A38" s="14" t="s">
        <v>47</v>
      </c>
      <c r="B38" s="56">
        <v>901.33319664001397</v>
      </c>
      <c r="C38" s="15">
        <v>0</v>
      </c>
      <c r="D38" s="16">
        <f t="shared" si="0"/>
        <v>0</v>
      </c>
      <c r="E38" s="15">
        <v>0</v>
      </c>
      <c r="F38" s="17">
        <f t="shared" si="1"/>
        <v>0</v>
      </c>
      <c r="G38" s="15">
        <v>0</v>
      </c>
      <c r="H38" s="17">
        <f t="shared" si="2"/>
        <v>0</v>
      </c>
      <c r="I38" s="15">
        <f t="shared" si="3"/>
        <v>0</v>
      </c>
      <c r="J38" s="17">
        <f t="shared" si="4"/>
        <v>0</v>
      </c>
      <c r="M38"/>
      <c r="N38"/>
      <c r="O38"/>
      <c r="P38"/>
    </row>
    <row r="39" spans="1:16" x14ac:dyDescent="0.3">
      <c r="A39" s="14" t="s">
        <v>48</v>
      </c>
      <c r="B39" s="56">
        <v>17699.372645527099</v>
      </c>
      <c r="C39" s="15">
        <v>0</v>
      </c>
      <c r="D39" s="16">
        <f t="shared" si="0"/>
        <v>0</v>
      </c>
      <c r="E39" s="15">
        <v>0</v>
      </c>
      <c r="F39" s="17">
        <f t="shared" si="1"/>
        <v>0</v>
      </c>
      <c r="G39" s="15">
        <v>0</v>
      </c>
      <c r="H39" s="17">
        <f t="shared" si="2"/>
        <v>0</v>
      </c>
      <c r="I39" s="15">
        <f t="shared" si="3"/>
        <v>0</v>
      </c>
      <c r="J39" s="17">
        <f t="shared" si="4"/>
        <v>0</v>
      </c>
      <c r="M39"/>
      <c r="N39"/>
      <c r="O39"/>
      <c r="P39"/>
    </row>
    <row r="40" spans="1:16" x14ac:dyDescent="0.3">
      <c r="A40" s="14" t="s">
        <v>49</v>
      </c>
      <c r="B40" s="56">
        <v>224857985.114838</v>
      </c>
      <c r="C40" s="15">
        <v>10998365.0496</v>
      </c>
      <c r="D40" s="16">
        <f t="shared" si="0"/>
        <v>4.8912494897537157E-2</v>
      </c>
      <c r="E40" s="15">
        <v>2039729.4130899999</v>
      </c>
      <c r="F40" s="17">
        <f t="shared" si="1"/>
        <v>9.0711895868331414E-3</v>
      </c>
      <c r="G40" s="15">
        <v>6410577.6988500003</v>
      </c>
      <c r="H40" s="17">
        <f t="shared" si="2"/>
        <v>2.8509450956682867E-2</v>
      </c>
      <c r="I40" s="15">
        <f t="shared" si="3"/>
        <v>19448672.161540002</v>
      </c>
      <c r="J40" s="17">
        <f t="shared" si="4"/>
        <v>8.6493135441053179E-2</v>
      </c>
      <c r="M40"/>
      <c r="N40"/>
      <c r="O40"/>
      <c r="P40"/>
    </row>
    <row r="41" spans="1:16" x14ac:dyDescent="0.3">
      <c r="A41" s="14" t="s">
        <v>50</v>
      </c>
      <c r="B41" s="56">
        <v>9836.2438678219896</v>
      </c>
      <c r="C41" s="15">
        <v>0</v>
      </c>
      <c r="D41" s="16">
        <f t="shared" si="0"/>
        <v>0</v>
      </c>
      <c r="E41" s="15">
        <v>0</v>
      </c>
      <c r="F41" s="17">
        <f t="shared" si="1"/>
        <v>0</v>
      </c>
      <c r="G41" s="15">
        <v>0</v>
      </c>
      <c r="H41" s="17">
        <f t="shared" si="2"/>
        <v>0</v>
      </c>
      <c r="I41" s="15">
        <f t="shared" si="3"/>
        <v>0</v>
      </c>
      <c r="J41" s="17">
        <f t="shared" si="4"/>
        <v>0</v>
      </c>
      <c r="M41"/>
      <c r="N41"/>
      <c r="O41"/>
      <c r="P41"/>
    </row>
    <row r="42" spans="1:16" x14ac:dyDescent="0.3">
      <c r="A42" s="14" t="s">
        <v>51</v>
      </c>
      <c r="B42" s="56">
        <v>8952248.0158249103</v>
      </c>
      <c r="C42" s="15">
        <v>0</v>
      </c>
      <c r="D42" s="16">
        <f t="shared" si="0"/>
        <v>0</v>
      </c>
      <c r="E42" s="15">
        <v>0</v>
      </c>
      <c r="F42" s="17">
        <f t="shared" si="1"/>
        <v>0</v>
      </c>
      <c r="G42" s="15">
        <v>0</v>
      </c>
      <c r="H42" s="17">
        <f t="shared" si="2"/>
        <v>0</v>
      </c>
      <c r="I42" s="15">
        <f t="shared" si="3"/>
        <v>0</v>
      </c>
      <c r="J42" s="17">
        <f t="shared" si="4"/>
        <v>0</v>
      </c>
      <c r="M42"/>
      <c r="N42"/>
      <c r="O42"/>
      <c r="P42"/>
    </row>
    <row r="43" spans="1:16" x14ac:dyDescent="0.3">
      <c r="A43" s="14" t="s">
        <v>52</v>
      </c>
      <c r="B43" s="56">
        <v>97675685.472564504</v>
      </c>
      <c r="C43" s="15">
        <v>910109.68112900003</v>
      </c>
      <c r="D43" s="16">
        <f t="shared" si="0"/>
        <v>9.317668739418623E-3</v>
      </c>
      <c r="E43" s="15">
        <v>346429.636383</v>
      </c>
      <c r="F43" s="17">
        <f t="shared" si="1"/>
        <v>3.5467336083380382E-3</v>
      </c>
      <c r="G43" s="15">
        <v>1151638.45325</v>
      </c>
      <c r="H43" s="17">
        <f t="shared" si="2"/>
        <v>1.1790431238626694E-2</v>
      </c>
      <c r="I43" s="15">
        <f t="shared" si="3"/>
        <v>2408177.7707620002</v>
      </c>
      <c r="J43" s="17">
        <f t="shared" si="4"/>
        <v>2.4654833586383356E-2</v>
      </c>
      <c r="M43"/>
      <c r="N43"/>
      <c r="O43"/>
      <c r="P43"/>
    </row>
    <row r="44" spans="1:16" x14ac:dyDescent="0.3">
      <c r="A44" s="14" t="s">
        <v>53</v>
      </c>
      <c r="B44" s="56">
        <v>48706694.413686201</v>
      </c>
      <c r="C44" s="15">
        <v>413432.57624800003</v>
      </c>
      <c r="D44" s="16">
        <f t="shared" si="0"/>
        <v>8.4882084736965582E-3</v>
      </c>
      <c r="E44" s="15">
        <v>40234.328704799998</v>
      </c>
      <c r="F44" s="17">
        <f t="shared" si="1"/>
        <v>8.2605336266660019E-4</v>
      </c>
      <c r="G44" s="15">
        <v>0</v>
      </c>
      <c r="H44" s="17">
        <f t="shared" si="2"/>
        <v>0</v>
      </c>
      <c r="I44" s="15">
        <f t="shared" si="3"/>
        <v>453666.90495280002</v>
      </c>
      <c r="J44" s="17">
        <f t="shared" si="4"/>
        <v>9.3142618363631583E-3</v>
      </c>
      <c r="M44"/>
      <c r="N44"/>
      <c r="O44"/>
      <c r="P44"/>
    </row>
    <row r="45" spans="1:16" x14ac:dyDescent="0.3">
      <c r="A45" s="14" t="s">
        <v>54</v>
      </c>
      <c r="B45" s="56">
        <v>140152079.24341801</v>
      </c>
      <c r="C45" s="15">
        <v>775227.70407099999</v>
      </c>
      <c r="D45" s="16">
        <f t="shared" si="0"/>
        <v>5.5313321661434227E-3</v>
      </c>
      <c r="E45" s="15">
        <v>2161.9138793900001</v>
      </c>
      <c r="F45" s="17">
        <f t="shared" si="1"/>
        <v>1.5425485594367524E-5</v>
      </c>
      <c r="G45" s="15">
        <v>9390.8338623</v>
      </c>
      <c r="H45" s="17">
        <f t="shared" si="2"/>
        <v>6.7004598954182297E-5</v>
      </c>
      <c r="I45" s="15">
        <f t="shared" si="3"/>
        <v>786780.45181269001</v>
      </c>
      <c r="J45" s="17">
        <f t="shared" si="4"/>
        <v>5.6137622506919728E-3</v>
      </c>
      <c r="M45"/>
      <c r="N45"/>
      <c r="O45"/>
      <c r="P45"/>
    </row>
    <row r="46" spans="1:16" x14ac:dyDescent="0.3">
      <c r="A46" s="14" t="s">
        <v>55</v>
      </c>
      <c r="B46" s="56">
        <v>174740.821782107</v>
      </c>
      <c r="C46" s="15">
        <v>0</v>
      </c>
      <c r="D46" s="16">
        <f t="shared" si="0"/>
        <v>0</v>
      </c>
      <c r="E46" s="15">
        <v>0</v>
      </c>
      <c r="F46" s="17">
        <f t="shared" si="1"/>
        <v>0</v>
      </c>
      <c r="G46" s="15">
        <v>0</v>
      </c>
      <c r="H46" s="17">
        <f t="shared" si="2"/>
        <v>0</v>
      </c>
      <c r="I46" s="15">
        <f t="shared" si="3"/>
        <v>0</v>
      </c>
      <c r="J46" s="17">
        <f t="shared" si="4"/>
        <v>0</v>
      </c>
      <c r="M46"/>
      <c r="N46"/>
      <c r="O46"/>
      <c r="P46"/>
    </row>
    <row r="47" spans="1:16" x14ac:dyDescent="0.3">
      <c r="A47" s="14" t="s">
        <v>56</v>
      </c>
      <c r="B47" s="56" t="s">
        <v>38</v>
      </c>
      <c r="C47" s="15" t="s">
        <v>38</v>
      </c>
      <c r="D47" s="16" t="s">
        <v>38</v>
      </c>
      <c r="E47" s="15" t="s">
        <v>38</v>
      </c>
      <c r="F47" s="17" t="s">
        <v>38</v>
      </c>
      <c r="G47" s="15" t="s">
        <v>38</v>
      </c>
      <c r="H47" s="17" t="s">
        <v>38</v>
      </c>
      <c r="I47" s="15" t="s">
        <v>38</v>
      </c>
      <c r="J47" s="17" t="s">
        <v>38</v>
      </c>
      <c r="M47"/>
      <c r="N47"/>
      <c r="O47"/>
      <c r="P47"/>
    </row>
    <row r="48" spans="1:16" x14ac:dyDescent="0.3">
      <c r="A48" s="14" t="s">
        <v>57</v>
      </c>
      <c r="B48" s="56">
        <v>487438.36381501099</v>
      </c>
      <c r="C48" s="15">
        <v>0</v>
      </c>
      <c r="D48" s="16">
        <f t="shared" si="0"/>
        <v>0</v>
      </c>
      <c r="E48" s="15">
        <v>0</v>
      </c>
      <c r="F48" s="17">
        <f t="shared" si="1"/>
        <v>0</v>
      </c>
      <c r="G48" s="15">
        <v>0</v>
      </c>
      <c r="H48" s="17">
        <f t="shared" si="2"/>
        <v>0</v>
      </c>
      <c r="I48" s="15">
        <f t="shared" si="3"/>
        <v>0</v>
      </c>
      <c r="J48" s="17">
        <f t="shared" si="4"/>
        <v>0</v>
      </c>
      <c r="M48"/>
      <c r="N48"/>
      <c r="O48"/>
      <c r="P48"/>
    </row>
    <row r="49" spans="1:16" x14ac:dyDescent="0.3">
      <c r="A49" s="14" t="s">
        <v>58</v>
      </c>
      <c r="B49" s="56">
        <v>20550766.345709398</v>
      </c>
      <c r="C49" s="15">
        <v>554966.49190499994</v>
      </c>
      <c r="D49" s="16">
        <f t="shared" si="0"/>
        <v>2.7004661654423712E-2</v>
      </c>
      <c r="E49" s="15">
        <v>113929.57403600001</v>
      </c>
      <c r="F49" s="17">
        <f t="shared" si="1"/>
        <v>5.5438114627674841E-3</v>
      </c>
      <c r="G49" s="15">
        <v>45284.7021484</v>
      </c>
      <c r="H49" s="17">
        <f t="shared" si="2"/>
        <v>2.2035529666685431E-3</v>
      </c>
      <c r="I49" s="15">
        <f t="shared" si="3"/>
        <v>714180.76808939991</v>
      </c>
      <c r="J49" s="17">
        <f t="shared" si="4"/>
        <v>3.4752026083859737E-2</v>
      </c>
      <c r="M49"/>
      <c r="N49"/>
      <c r="O49"/>
      <c r="P49"/>
    </row>
    <row r="50" spans="1:16" x14ac:dyDescent="0.3">
      <c r="A50" s="14" t="s">
        <v>59</v>
      </c>
      <c r="B50" s="56">
        <v>9284581.9996050205</v>
      </c>
      <c r="C50" s="15">
        <v>37341.225463900002</v>
      </c>
      <c r="D50" s="16">
        <f t="shared" si="0"/>
        <v>4.0218531610242171E-3</v>
      </c>
      <c r="E50" s="15">
        <v>11319.1635742</v>
      </c>
      <c r="F50" s="17">
        <f t="shared" si="1"/>
        <v>1.2191355060121752E-3</v>
      </c>
      <c r="G50" s="15">
        <v>63704.011047400003</v>
      </c>
      <c r="H50" s="17">
        <f t="shared" si="2"/>
        <v>6.8612686117813446E-3</v>
      </c>
      <c r="I50" s="15">
        <f t="shared" si="3"/>
        <v>112364.4000855</v>
      </c>
      <c r="J50" s="17">
        <f t="shared" si="4"/>
        <v>1.2102257278817738E-2</v>
      </c>
      <c r="M50"/>
      <c r="N50"/>
      <c r="O50"/>
      <c r="P50"/>
    </row>
    <row r="51" spans="1:16" x14ac:dyDescent="0.3">
      <c r="A51" s="14" t="s">
        <v>60</v>
      </c>
      <c r="B51" s="56">
        <v>74378308.562437594</v>
      </c>
      <c r="C51" s="15">
        <v>1260262.7078199999</v>
      </c>
      <c r="D51" s="16">
        <f t="shared" si="0"/>
        <v>1.6943954926886516E-2</v>
      </c>
      <c r="E51" s="15">
        <v>850491.68334999995</v>
      </c>
      <c r="F51" s="17">
        <f t="shared" si="1"/>
        <v>1.1434673627137492E-2</v>
      </c>
      <c r="G51" s="15">
        <v>1101564.8804299999</v>
      </c>
      <c r="H51" s="17">
        <f t="shared" si="2"/>
        <v>1.4810297541322556E-2</v>
      </c>
      <c r="I51" s="15">
        <f t="shared" si="3"/>
        <v>3212319.2715999996</v>
      </c>
      <c r="J51" s="17">
        <f t="shared" si="4"/>
        <v>4.318892609534656E-2</v>
      </c>
      <c r="M51"/>
      <c r="N51"/>
      <c r="O51"/>
      <c r="P51"/>
    </row>
    <row r="52" spans="1:16" x14ac:dyDescent="0.3">
      <c r="A52" s="14" t="s">
        <v>61</v>
      </c>
      <c r="B52" s="56">
        <v>1382042.2204135901</v>
      </c>
      <c r="C52" s="15">
        <v>15756.222969099999</v>
      </c>
      <c r="D52" s="16">
        <f t="shared" si="0"/>
        <v>1.1400681351387941E-2</v>
      </c>
      <c r="E52" s="15">
        <v>29863.660583500001</v>
      </c>
      <c r="F52" s="17">
        <f t="shared" si="1"/>
        <v>2.1608356200987115E-2</v>
      </c>
      <c r="G52" s="15">
        <v>16383.364318800001</v>
      </c>
      <c r="H52" s="17">
        <f t="shared" si="2"/>
        <v>1.185446007134074E-2</v>
      </c>
      <c r="I52" s="15">
        <f t="shared" si="3"/>
        <v>62003.247871400003</v>
      </c>
      <c r="J52" s="17">
        <f t="shared" si="4"/>
        <v>4.4863497623715796E-2</v>
      </c>
      <c r="M52"/>
      <c r="N52"/>
      <c r="O52"/>
      <c r="P52"/>
    </row>
    <row r="53" spans="1:16" x14ac:dyDescent="0.3">
      <c r="A53" s="14" t="s">
        <v>62</v>
      </c>
      <c r="B53" s="56">
        <v>43478.664098051697</v>
      </c>
      <c r="C53" s="15">
        <v>0</v>
      </c>
      <c r="D53" s="16">
        <f t="shared" si="0"/>
        <v>0</v>
      </c>
      <c r="E53" s="15">
        <v>0</v>
      </c>
      <c r="F53" s="17">
        <f t="shared" si="1"/>
        <v>0</v>
      </c>
      <c r="G53" s="15">
        <v>0</v>
      </c>
      <c r="H53" s="17">
        <f t="shared" si="2"/>
        <v>0</v>
      </c>
      <c r="I53" s="15">
        <f t="shared" si="3"/>
        <v>0</v>
      </c>
      <c r="J53" s="17">
        <f t="shared" si="4"/>
        <v>0</v>
      </c>
      <c r="M53"/>
      <c r="N53"/>
      <c r="O53"/>
      <c r="P53"/>
    </row>
    <row r="54" spans="1:16" x14ac:dyDescent="0.3">
      <c r="A54" s="14" t="s">
        <v>63</v>
      </c>
      <c r="B54" s="56">
        <v>76232945.908313707</v>
      </c>
      <c r="C54" s="15">
        <v>3050269.8023299999</v>
      </c>
      <c r="D54" s="16">
        <f t="shared" si="0"/>
        <v>4.0012487592944346E-2</v>
      </c>
      <c r="E54" s="15">
        <v>1185732.8014799999</v>
      </c>
      <c r="F54" s="17">
        <f t="shared" si="1"/>
        <v>1.5554072945129199E-2</v>
      </c>
      <c r="G54" s="15">
        <v>2754588.7441400001</v>
      </c>
      <c r="H54" s="17">
        <f t="shared" si="2"/>
        <v>3.6133835723113433E-2</v>
      </c>
      <c r="I54" s="15">
        <f t="shared" si="3"/>
        <v>6990591.3479499994</v>
      </c>
      <c r="J54" s="17">
        <f t="shared" si="4"/>
        <v>9.1700396261186978E-2</v>
      </c>
      <c r="M54"/>
      <c r="N54"/>
      <c r="O54"/>
      <c r="P54"/>
    </row>
    <row r="55" spans="1:16" x14ac:dyDescent="0.3">
      <c r="A55" s="14" t="s">
        <v>64</v>
      </c>
      <c r="B55" s="56">
        <v>10034324.519271901</v>
      </c>
      <c r="C55" s="15">
        <v>7774.8668594399996</v>
      </c>
      <c r="D55" s="16">
        <f t="shared" si="0"/>
        <v>7.7482712907157901E-4</v>
      </c>
      <c r="E55" s="15">
        <v>29072.544525099998</v>
      </c>
      <c r="F55" s="17">
        <f t="shared" si="1"/>
        <v>2.8973095766698931E-3</v>
      </c>
      <c r="G55" s="15">
        <v>185127.790771</v>
      </c>
      <c r="H55" s="17">
        <f t="shared" si="2"/>
        <v>1.844945221927435E-2</v>
      </c>
      <c r="I55" s="15">
        <f t="shared" si="3"/>
        <v>221975.20215554</v>
      </c>
      <c r="J55" s="17">
        <f t="shared" si="4"/>
        <v>2.2121588925015822E-2</v>
      </c>
      <c r="M55"/>
      <c r="N55"/>
      <c r="O55"/>
      <c r="P55"/>
    </row>
    <row r="56" spans="1:16" x14ac:dyDescent="0.3">
      <c r="A56" s="14" t="s">
        <v>65</v>
      </c>
      <c r="B56" s="56">
        <v>10.387825813144399</v>
      </c>
      <c r="C56" s="15">
        <v>0</v>
      </c>
      <c r="D56" s="16">
        <f t="shared" si="0"/>
        <v>0</v>
      </c>
      <c r="E56" s="15">
        <v>0</v>
      </c>
      <c r="F56" s="17">
        <f t="shared" si="1"/>
        <v>0</v>
      </c>
      <c r="G56" s="15">
        <v>0</v>
      </c>
      <c r="H56" s="17">
        <f t="shared" si="2"/>
        <v>0</v>
      </c>
      <c r="I56" s="15">
        <f t="shared" si="3"/>
        <v>0</v>
      </c>
      <c r="J56" s="17">
        <f t="shared" si="4"/>
        <v>0</v>
      </c>
      <c r="M56"/>
      <c r="N56"/>
      <c r="O56"/>
      <c r="P56"/>
    </row>
    <row r="57" spans="1:16" x14ac:dyDescent="0.3">
      <c r="A57" s="14" t="s">
        <v>66</v>
      </c>
      <c r="B57" s="56">
        <v>32939238.330004498</v>
      </c>
      <c r="C57" s="15">
        <v>973226.71713999996</v>
      </c>
      <c r="D57" s="16">
        <f t="shared" si="0"/>
        <v>2.9546120872305764E-2</v>
      </c>
      <c r="E57" s="15">
        <v>154849.65582300001</v>
      </c>
      <c r="F57" s="17">
        <f t="shared" si="1"/>
        <v>4.7010697172662538E-3</v>
      </c>
      <c r="G57" s="15">
        <v>0</v>
      </c>
      <c r="H57" s="17">
        <f t="shared" si="2"/>
        <v>0</v>
      </c>
      <c r="I57" s="15">
        <f t="shared" si="3"/>
        <v>1128076.3729630001</v>
      </c>
      <c r="J57" s="17">
        <f t="shared" si="4"/>
        <v>3.424719058957202E-2</v>
      </c>
      <c r="M57"/>
      <c r="N57"/>
      <c r="O57"/>
      <c r="P57"/>
    </row>
    <row r="58" spans="1:16" x14ac:dyDescent="0.3">
      <c r="A58" s="14" t="s">
        <v>67</v>
      </c>
      <c r="B58" s="56">
        <v>209700.60974617599</v>
      </c>
      <c r="C58" s="15">
        <v>0</v>
      </c>
      <c r="D58" s="16">
        <f t="shared" si="0"/>
        <v>0</v>
      </c>
      <c r="E58" s="15">
        <v>0</v>
      </c>
      <c r="F58" s="17">
        <f t="shared" si="1"/>
        <v>0</v>
      </c>
      <c r="G58" s="15">
        <v>0</v>
      </c>
      <c r="H58" s="17">
        <f t="shared" si="2"/>
        <v>0</v>
      </c>
      <c r="I58" s="15">
        <f t="shared" si="3"/>
        <v>0</v>
      </c>
      <c r="J58" s="17">
        <f t="shared" si="4"/>
        <v>0</v>
      </c>
      <c r="M58"/>
      <c r="N58"/>
      <c r="O58"/>
      <c r="P58"/>
    </row>
    <row r="59" spans="1:16" x14ac:dyDescent="0.3">
      <c r="A59" s="14" t="s">
        <v>68</v>
      </c>
      <c r="B59" s="56">
        <v>97067307.613858894</v>
      </c>
      <c r="C59" s="15">
        <v>1713318.53251</v>
      </c>
      <c r="D59" s="16">
        <f t="shared" si="0"/>
        <v>1.7650829868751598E-2</v>
      </c>
      <c r="E59" s="15">
        <v>496797.29513500002</v>
      </c>
      <c r="F59" s="17">
        <f t="shared" si="1"/>
        <v>5.1180702066168076E-3</v>
      </c>
      <c r="G59" s="15">
        <v>1882862.1849400001</v>
      </c>
      <c r="H59" s="17">
        <f t="shared" si="2"/>
        <v>1.9397490578704095E-2</v>
      </c>
      <c r="I59" s="15">
        <f t="shared" si="3"/>
        <v>4092978.0125850001</v>
      </c>
      <c r="J59" s="17">
        <f t="shared" si="4"/>
        <v>4.2166390654072503E-2</v>
      </c>
      <c r="M59"/>
      <c r="N59"/>
      <c r="O59"/>
      <c r="P59"/>
    </row>
    <row r="60" spans="1:16" x14ac:dyDescent="0.3">
      <c r="A60" s="18" t="s">
        <v>69</v>
      </c>
      <c r="B60" s="57">
        <f>SUM(B4:B59)</f>
        <v>4569499290.5805607</v>
      </c>
      <c r="C60" s="19">
        <f>SUM(C4:C59)</f>
        <v>202908662.97416401</v>
      </c>
      <c r="D60" s="20">
        <f t="shared" si="0"/>
        <v>4.4405010280324217E-2</v>
      </c>
      <c r="E60" s="19">
        <f>SUM(E4:E59)</f>
        <v>56030281.526100829</v>
      </c>
      <c r="F60" s="21">
        <f t="shared" si="1"/>
        <v>1.226179893311289E-2</v>
      </c>
      <c r="G60" s="19">
        <f>SUM(G4:G59)</f>
        <v>56638398.646435454</v>
      </c>
      <c r="H60" s="21">
        <f t="shared" si="2"/>
        <v>1.2394880717716333E-2</v>
      </c>
      <c r="I60" s="19">
        <f>SUM(I4:I59)</f>
        <v>315577343.14670032</v>
      </c>
      <c r="J60" s="21">
        <f t="shared" si="4"/>
        <v>6.9061689931153442E-2</v>
      </c>
      <c r="M60"/>
      <c r="N60"/>
      <c r="O60"/>
      <c r="P60"/>
    </row>
    <row r="61" spans="1:16" ht="91.2" customHeight="1" x14ac:dyDescent="0.3">
      <c r="A61" s="14"/>
      <c r="B61" s="55" t="s">
        <v>73</v>
      </c>
      <c r="C61" s="72" t="s">
        <v>74</v>
      </c>
      <c r="D61" s="72"/>
      <c r="E61" s="73" t="s">
        <v>75</v>
      </c>
      <c r="F61" s="73"/>
      <c r="G61" s="74" t="s">
        <v>76</v>
      </c>
      <c r="H61" s="74"/>
      <c r="I61" s="75" t="s">
        <v>101</v>
      </c>
      <c r="J61" s="75"/>
      <c r="M61"/>
      <c r="N61"/>
      <c r="O61"/>
      <c r="P61"/>
    </row>
    <row r="62" spans="1:16" x14ac:dyDescent="0.3">
      <c r="B62" s="55" t="s">
        <v>77</v>
      </c>
      <c r="C62" s="55" t="s">
        <v>77</v>
      </c>
      <c r="D62" s="24" t="s">
        <v>11</v>
      </c>
      <c r="E62" s="55" t="s">
        <v>77</v>
      </c>
      <c r="F62" s="24" t="s">
        <v>11</v>
      </c>
      <c r="G62" s="55" t="s">
        <v>77</v>
      </c>
      <c r="H62" s="24" t="s">
        <v>11</v>
      </c>
      <c r="I62" s="55" t="s">
        <v>77</v>
      </c>
      <c r="J62" s="24" t="s">
        <v>11</v>
      </c>
    </row>
    <row r="63" spans="1:16" x14ac:dyDescent="0.3">
      <c r="F63" s="17"/>
    </row>
    <row r="64" spans="1:16" x14ac:dyDescent="0.3">
      <c r="F64" s="17"/>
    </row>
    <row r="65" spans="1:15" x14ac:dyDescent="0.3">
      <c r="F65" s="17"/>
    </row>
    <row r="66" spans="1:15" x14ac:dyDescent="0.3">
      <c r="F66" s="17"/>
    </row>
    <row r="67" spans="1:15" s="22" customFormat="1" x14ac:dyDescent="0.3">
      <c r="A67"/>
      <c r="D67" s="23"/>
      <c r="F67" s="17"/>
      <c r="H67" s="23"/>
      <c r="J67" s="23"/>
      <c r="K67"/>
      <c r="L67"/>
      <c r="M67" s="15"/>
      <c r="N67" s="15"/>
      <c r="O67" s="15"/>
    </row>
  </sheetData>
  <mergeCells count="12">
    <mergeCell ref="C1:D1"/>
    <mergeCell ref="E1:F1"/>
    <mergeCell ref="G1:H1"/>
    <mergeCell ref="I1:J1"/>
    <mergeCell ref="C61:D61"/>
    <mergeCell ref="E61:F61"/>
    <mergeCell ref="G61:H61"/>
    <mergeCell ref="I61:J61"/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21C0-E63C-400F-BEFF-DE1280D738EF}">
  <dimension ref="A1:L62"/>
  <sheetViews>
    <sheetView workbookViewId="0">
      <selection activeCell="B14" sqref="B14"/>
    </sheetView>
  </sheetViews>
  <sheetFormatPr defaultRowHeight="14.4" x14ac:dyDescent="0.3"/>
  <cols>
    <col min="1" max="1" width="33" bestFit="1" customWidth="1"/>
    <col min="2" max="2" width="28.33203125" style="56" bestFit="1" customWidth="1"/>
    <col min="3" max="3" width="17.5546875" style="56" bestFit="1" customWidth="1"/>
    <col min="4" max="4" width="8.6640625" style="59" customWidth="1"/>
    <col min="5" max="5" width="17.5546875" style="56" bestFit="1" customWidth="1"/>
    <col min="6" max="6" width="8.6640625" style="59" customWidth="1"/>
    <col min="7" max="7" width="17.5546875" style="56" bestFit="1" customWidth="1"/>
    <col min="8" max="8" width="8.6640625" style="59" customWidth="1"/>
    <col min="9" max="9" width="18.5546875" style="56" bestFit="1" customWidth="1"/>
    <col min="10" max="10" width="8.6640625" style="59" customWidth="1"/>
    <col min="11" max="11" width="17.109375" style="56" customWidth="1"/>
    <col min="12" max="12" width="8.6640625" style="59" customWidth="1"/>
  </cols>
  <sheetData>
    <row r="1" spans="1:12" s="2" customFormat="1" ht="76.95" customHeight="1" x14ac:dyDescent="0.25">
      <c r="A1" s="62" t="s">
        <v>0</v>
      </c>
      <c r="B1" s="4" t="s">
        <v>102</v>
      </c>
      <c r="C1" s="68" t="s">
        <v>79</v>
      </c>
      <c r="D1" s="68"/>
      <c r="E1" s="69" t="s">
        <v>80</v>
      </c>
      <c r="F1" s="69"/>
      <c r="G1" s="70" t="s">
        <v>81</v>
      </c>
      <c r="H1" s="70"/>
      <c r="I1" s="71" t="s">
        <v>82</v>
      </c>
      <c r="J1" s="71"/>
      <c r="K1" s="67" t="s">
        <v>83</v>
      </c>
      <c r="L1" s="67"/>
    </row>
    <row r="2" spans="1:12" s="2" customFormat="1" ht="13.2" x14ac:dyDescent="0.25">
      <c r="A2" s="64" t="s">
        <v>7</v>
      </c>
      <c r="B2" s="64">
        <v>2021</v>
      </c>
      <c r="C2" s="67" t="s">
        <v>8</v>
      </c>
      <c r="D2" s="67"/>
      <c r="E2" s="67" t="s">
        <v>8</v>
      </c>
      <c r="F2" s="67"/>
      <c r="G2" s="67" t="s">
        <v>8</v>
      </c>
      <c r="H2" s="67"/>
      <c r="I2" s="67" t="s">
        <v>8</v>
      </c>
      <c r="J2" s="67"/>
      <c r="K2" s="67" t="s">
        <v>8</v>
      </c>
      <c r="L2" s="67"/>
    </row>
    <row r="3" spans="1:12" s="2" customFormat="1" ht="13.2" x14ac:dyDescent="0.25">
      <c r="A3" s="62" t="s">
        <v>9</v>
      </c>
      <c r="B3" s="4" t="s">
        <v>84</v>
      </c>
      <c r="C3" s="4" t="s">
        <v>84</v>
      </c>
      <c r="D3" s="10" t="s">
        <v>11</v>
      </c>
      <c r="E3" s="4" t="s">
        <v>84</v>
      </c>
      <c r="F3" s="10" t="s">
        <v>11</v>
      </c>
      <c r="G3" s="4" t="s">
        <v>84</v>
      </c>
      <c r="H3" s="10" t="s">
        <v>11</v>
      </c>
      <c r="I3" s="4" t="s">
        <v>84</v>
      </c>
      <c r="J3" s="10" t="s">
        <v>11</v>
      </c>
      <c r="K3" s="4" t="s">
        <v>84</v>
      </c>
      <c r="L3" s="10" t="s">
        <v>11</v>
      </c>
    </row>
    <row r="4" spans="1:12" x14ac:dyDescent="0.3">
      <c r="A4" t="s">
        <v>12</v>
      </c>
      <c r="B4" s="56">
        <v>110</v>
      </c>
      <c r="C4" s="56">
        <v>0</v>
      </c>
      <c r="D4" s="59">
        <f>C4/B4</f>
        <v>0</v>
      </c>
      <c r="E4" s="56">
        <v>0</v>
      </c>
      <c r="F4" s="59">
        <f>E4/B4</f>
        <v>0</v>
      </c>
      <c r="G4" s="56">
        <v>0</v>
      </c>
      <c r="H4" s="59">
        <f>G4/B4</f>
        <v>0</v>
      </c>
      <c r="I4" s="56">
        <v>0</v>
      </c>
      <c r="J4" s="59">
        <f>I4/B4</f>
        <v>0</v>
      </c>
      <c r="K4" s="56">
        <f>E4+G4+I4</f>
        <v>0</v>
      </c>
      <c r="L4" s="59">
        <f>K4/B4</f>
        <v>0</v>
      </c>
    </row>
    <row r="5" spans="1:12" x14ac:dyDescent="0.3">
      <c r="A5" t="s">
        <v>13</v>
      </c>
      <c r="B5" s="56" t="s">
        <v>38</v>
      </c>
      <c r="C5" s="56" t="s">
        <v>38</v>
      </c>
      <c r="D5" s="59" t="s">
        <v>38</v>
      </c>
      <c r="E5" s="56" t="s">
        <v>38</v>
      </c>
      <c r="F5" s="59" t="s">
        <v>38</v>
      </c>
      <c r="G5" s="56" t="s">
        <v>38</v>
      </c>
      <c r="H5" s="59" t="s">
        <v>38</v>
      </c>
      <c r="I5" s="56" t="s">
        <v>38</v>
      </c>
      <c r="J5" s="59" t="s">
        <v>38</v>
      </c>
      <c r="K5" s="56" t="s">
        <v>38</v>
      </c>
      <c r="L5" s="59" t="s">
        <v>38</v>
      </c>
    </row>
    <row r="6" spans="1:12" x14ac:dyDescent="0.3">
      <c r="A6" t="s">
        <v>14</v>
      </c>
      <c r="B6" s="56">
        <v>184</v>
      </c>
      <c r="C6" s="56">
        <v>19</v>
      </c>
      <c r="D6" s="59">
        <f t="shared" ref="D6:D59" si="0">C6/B6</f>
        <v>0.10326086956521739</v>
      </c>
      <c r="E6" s="56">
        <v>59</v>
      </c>
      <c r="F6" s="59">
        <f t="shared" ref="F6:F59" si="1">E6/B6</f>
        <v>0.32065217391304346</v>
      </c>
      <c r="G6" s="56">
        <v>12</v>
      </c>
      <c r="H6" s="59">
        <f t="shared" ref="H6:H59" si="2">G6/B6</f>
        <v>6.5217391304347824E-2</v>
      </c>
      <c r="I6" s="56">
        <v>0</v>
      </c>
      <c r="J6" s="59">
        <f t="shared" ref="J6:J59" si="3">I6/B6</f>
        <v>0</v>
      </c>
      <c r="K6" s="56">
        <f t="shared" ref="K6:K59" si="4">E6+G6+I6</f>
        <v>71</v>
      </c>
      <c r="L6" s="59">
        <f t="shared" ref="L6:L59" si="5">K6/B6</f>
        <v>0.3858695652173913</v>
      </c>
    </row>
    <row r="7" spans="1:12" x14ac:dyDescent="0.3">
      <c r="A7" t="s">
        <v>15</v>
      </c>
      <c r="B7" s="56">
        <v>1009</v>
      </c>
      <c r="C7" s="56">
        <v>356</v>
      </c>
      <c r="D7" s="59">
        <f t="shared" si="0"/>
        <v>0.35282457879088208</v>
      </c>
      <c r="E7" s="56">
        <v>39</v>
      </c>
      <c r="F7" s="59">
        <f t="shared" si="1"/>
        <v>3.865213082259663E-2</v>
      </c>
      <c r="G7" s="56">
        <v>141</v>
      </c>
      <c r="H7" s="59">
        <f t="shared" si="2"/>
        <v>0.13974231912784935</v>
      </c>
      <c r="I7" s="56">
        <v>8</v>
      </c>
      <c r="J7" s="59">
        <f t="shared" si="3"/>
        <v>7.9286422200198214E-3</v>
      </c>
      <c r="K7" s="56">
        <f t="shared" si="4"/>
        <v>188</v>
      </c>
      <c r="L7" s="59">
        <f t="shared" si="5"/>
        <v>0.1863230921704658</v>
      </c>
    </row>
    <row r="8" spans="1:12" x14ac:dyDescent="0.3">
      <c r="A8" t="s">
        <v>16</v>
      </c>
      <c r="B8" s="56">
        <v>725</v>
      </c>
      <c r="C8" s="56">
        <v>43</v>
      </c>
      <c r="D8" s="59">
        <f t="shared" si="0"/>
        <v>5.9310344827586209E-2</v>
      </c>
      <c r="E8" s="56">
        <v>42</v>
      </c>
      <c r="F8" s="59">
        <f t="shared" si="1"/>
        <v>5.7931034482758624E-2</v>
      </c>
      <c r="G8" s="56">
        <v>0</v>
      </c>
      <c r="H8" s="59">
        <f t="shared" si="2"/>
        <v>0</v>
      </c>
      <c r="I8" s="56">
        <v>0</v>
      </c>
      <c r="J8" s="59">
        <f t="shared" si="3"/>
        <v>0</v>
      </c>
      <c r="K8" s="56">
        <f t="shared" si="4"/>
        <v>42</v>
      </c>
      <c r="L8" s="59">
        <f t="shared" si="5"/>
        <v>5.7931034482758624E-2</v>
      </c>
    </row>
    <row r="9" spans="1:12" x14ac:dyDescent="0.3">
      <c r="A9" t="s">
        <v>17</v>
      </c>
      <c r="B9" s="56">
        <v>2484</v>
      </c>
      <c r="C9" s="56">
        <v>531</v>
      </c>
      <c r="D9" s="59">
        <f t="shared" si="0"/>
        <v>0.21376811594202899</v>
      </c>
      <c r="E9" s="56">
        <v>837</v>
      </c>
      <c r="F9" s="59">
        <f t="shared" si="1"/>
        <v>0.33695652173913043</v>
      </c>
      <c r="G9" s="56">
        <v>558</v>
      </c>
      <c r="H9" s="59">
        <f t="shared" si="2"/>
        <v>0.22463768115942029</v>
      </c>
      <c r="I9" s="56">
        <v>0</v>
      </c>
      <c r="J9" s="59">
        <f t="shared" si="3"/>
        <v>0</v>
      </c>
      <c r="K9" s="56">
        <f t="shared" si="4"/>
        <v>1395</v>
      </c>
      <c r="L9" s="59">
        <f t="shared" si="5"/>
        <v>0.56159420289855078</v>
      </c>
    </row>
    <row r="10" spans="1:12" x14ac:dyDescent="0.3">
      <c r="A10" t="s">
        <v>18</v>
      </c>
      <c r="B10" s="56">
        <v>33</v>
      </c>
      <c r="C10" s="56">
        <v>8</v>
      </c>
      <c r="D10" s="59">
        <f t="shared" si="0"/>
        <v>0.24242424242424243</v>
      </c>
      <c r="E10" s="56">
        <v>22</v>
      </c>
      <c r="F10" s="59">
        <f t="shared" si="1"/>
        <v>0.66666666666666663</v>
      </c>
      <c r="G10" s="56">
        <v>0</v>
      </c>
      <c r="H10" s="59">
        <f t="shared" si="2"/>
        <v>0</v>
      </c>
      <c r="I10" s="56">
        <v>0</v>
      </c>
      <c r="J10" s="59">
        <f t="shared" si="3"/>
        <v>0</v>
      </c>
      <c r="K10" s="56">
        <f t="shared" si="4"/>
        <v>22</v>
      </c>
      <c r="L10" s="59">
        <f t="shared" si="5"/>
        <v>0.66666666666666663</v>
      </c>
    </row>
    <row r="11" spans="1:12" x14ac:dyDescent="0.3">
      <c r="A11" t="s">
        <v>19</v>
      </c>
      <c r="B11" s="56">
        <v>52</v>
      </c>
      <c r="C11" s="56">
        <v>0</v>
      </c>
      <c r="D11" s="59">
        <f t="shared" si="0"/>
        <v>0</v>
      </c>
      <c r="E11" s="56">
        <v>0</v>
      </c>
      <c r="F11" s="59">
        <f t="shared" si="1"/>
        <v>0</v>
      </c>
      <c r="G11" s="56">
        <v>0</v>
      </c>
      <c r="H11" s="59">
        <f t="shared" si="2"/>
        <v>0</v>
      </c>
      <c r="I11" s="56">
        <v>0</v>
      </c>
      <c r="J11" s="59">
        <f t="shared" si="3"/>
        <v>0</v>
      </c>
      <c r="K11" s="56">
        <f t="shared" si="4"/>
        <v>0</v>
      </c>
      <c r="L11" s="59">
        <f t="shared" si="5"/>
        <v>0</v>
      </c>
    </row>
    <row r="12" spans="1:12" x14ac:dyDescent="0.3">
      <c r="A12" t="s">
        <v>20</v>
      </c>
      <c r="B12" s="56">
        <v>347</v>
      </c>
      <c r="C12" s="56">
        <v>114</v>
      </c>
      <c r="D12" s="59">
        <f t="shared" si="0"/>
        <v>0.32853025936599423</v>
      </c>
      <c r="E12" s="56">
        <v>218</v>
      </c>
      <c r="F12" s="59">
        <f t="shared" si="1"/>
        <v>0.62824207492795392</v>
      </c>
      <c r="G12" s="56">
        <v>4</v>
      </c>
      <c r="H12" s="59">
        <f t="shared" si="2"/>
        <v>1.1527377521613832E-2</v>
      </c>
      <c r="I12" s="56">
        <v>0</v>
      </c>
      <c r="J12" s="59">
        <f t="shared" si="3"/>
        <v>0</v>
      </c>
      <c r="K12" s="56">
        <f t="shared" si="4"/>
        <v>222</v>
      </c>
      <c r="L12" s="59">
        <f t="shared" si="5"/>
        <v>0.63976945244956773</v>
      </c>
    </row>
    <row r="13" spans="1:12" x14ac:dyDescent="0.3">
      <c r="A13" t="s">
        <v>21</v>
      </c>
      <c r="B13" s="56">
        <v>2588</v>
      </c>
      <c r="C13" s="56">
        <v>457</v>
      </c>
      <c r="D13" s="59">
        <f t="shared" si="0"/>
        <v>0.17658423493044823</v>
      </c>
      <c r="E13" s="56">
        <v>684</v>
      </c>
      <c r="F13" s="59">
        <f t="shared" si="1"/>
        <v>0.2642967542503864</v>
      </c>
      <c r="G13" s="56">
        <v>420</v>
      </c>
      <c r="H13" s="59">
        <f t="shared" si="2"/>
        <v>0.16228748068006182</v>
      </c>
      <c r="I13" s="56">
        <v>0</v>
      </c>
      <c r="J13" s="59">
        <f t="shared" si="3"/>
        <v>0</v>
      </c>
      <c r="K13" s="56">
        <f t="shared" si="4"/>
        <v>1104</v>
      </c>
      <c r="L13" s="59">
        <f t="shared" si="5"/>
        <v>0.42658423493044823</v>
      </c>
    </row>
    <row r="14" spans="1:12" x14ac:dyDescent="0.3">
      <c r="A14" t="s">
        <v>22</v>
      </c>
      <c r="B14" s="56">
        <v>2</v>
      </c>
      <c r="C14" s="56">
        <v>0</v>
      </c>
      <c r="D14" s="59">
        <f t="shared" si="0"/>
        <v>0</v>
      </c>
      <c r="E14" s="56">
        <v>0</v>
      </c>
      <c r="F14" s="59">
        <f t="shared" si="1"/>
        <v>0</v>
      </c>
      <c r="G14" s="56">
        <v>0</v>
      </c>
      <c r="H14" s="59">
        <f t="shared" si="2"/>
        <v>0</v>
      </c>
      <c r="I14" s="56">
        <v>0</v>
      </c>
      <c r="J14" s="59">
        <f t="shared" si="3"/>
        <v>0</v>
      </c>
      <c r="K14" s="56">
        <f t="shared" si="4"/>
        <v>0</v>
      </c>
      <c r="L14" s="59">
        <f t="shared" si="5"/>
        <v>0</v>
      </c>
    </row>
    <row r="15" spans="1:12" x14ac:dyDescent="0.3">
      <c r="A15" t="s">
        <v>23</v>
      </c>
      <c r="B15" s="56">
        <v>17</v>
      </c>
      <c r="C15" s="56">
        <v>5</v>
      </c>
      <c r="D15" s="59">
        <f t="shared" si="0"/>
        <v>0.29411764705882354</v>
      </c>
      <c r="E15" s="56">
        <v>0</v>
      </c>
      <c r="F15" s="59">
        <f t="shared" si="1"/>
        <v>0</v>
      </c>
      <c r="G15" s="56">
        <v>0</v>
      </c>
      <c r="H15" s="59">
        <f t="shared" si="2"/>
        <v>0</v>
      </c>
      <c r="I15" s="56">
        <v>0</v>
      </c>
      <c r="J15" s="59">
        <f t="shared" si="3"/>
        <v>0</v>
      </c>
      <c r="K15" s="56">
        <f t="shared" si="4"/>
        <v>0</v>
      </c>
      <c r="L15" s="59">
        <f t="shared" si="5"/>
        <v>0</v>
      </c>
    </row>
    <row r="16" spans="1:12" x14ac:dyDescent="0.3">
      <c r="A16" t="s">
        <v>24</v>
      </c>
      <c r="B16" s="56">
        <v>19</v>
      </c>
      <c r="C16" s="56">
        <v>0</v>
      </c>
      <c r="D16" s="59">
        <f t="shared" si="0"/>
        <v>0</v>
      </c>
      <c r="E16" s="56">
        <v>0</v>
      </c>
      <c r="F16" s="59">
        <f t="shared" si="1"/>
        <v>0</v>
      </c>
      <c r="G16" s="56">
        <v>0</v>
      </c>
      <c r="H16" s="59">
        <f t="shared" si="2"/>
        <v>0</v>
      </c>
      <c r="I16" s="56">
        <v>0</v>
      </c>
      <c r="J16" s="59">
        <f t="shared" si="3"/>
        <v>0</v>
      </c>
      <c r="K16" s="56">
        <f t="shared" si="4"/>
        <v>0</v>
      </c>
      <c r="L16" s="59">
        <f t="shared" si="5"/>
        <v>0</v>
      </c>
    </row>
    <row r="17" spans="1:12" x14ac:dyDescent="0.3">
      <c r="A17" t="s">
        <v>25</v>
      </c>
      <c r="B17" s="56">
        <v>9</v>
      </c>
      <c r="C17" s="56">
        <v>0</v>
      </c>
      <c r="D17" s="59">
        <f t="shared" si="0"/>
        <v>0</v>
      </c>
      <c r="E17" s="56">
        <v>0</v>
      </c>
      <c r="F17" s="59">
        <f t="shared" si="1"/>
        <v>0</v>
      </c>
      <c r="G17" s="56">
        <v>0</v>
      </c>
      <c r="H17" s="59">
        <f t="shared" si="2"/>
        <v>0</v>
      </c>
      <c r="I17" s="56">
        <v>0</v>
      </c>
      <c r="J17" s="59">
        <f t="shared" si="3"/>
        <v>0</v>
      </c>
      <c r="K17" s="56">
        <f t="shared" si="4"/>
        <v>0</v>
      </c>
      <c r="L17" s="59">
        <f t="shared" si="5"/>
        <v>0</v>
      </c>
    </row>
    <row r="18" spans="1:12" x14ac:dyDescent="0.3">
      <c r="A18" t="s">
        <v>26</v>
      </c>
      <c r="B18" s="56">
        <v>322</v>
      </c>
      <c r="C18" s="56">
        <v>91</v>
      </c>
      <c r="D18" s="59">
        <f t="shared" si="0"/>
        <v>0.28260869565217389</v>
      </c>
      <c r="E18" s="56">
        <v>6</v>
      </c>
      <c r="F18" s="59">
        <f t="shared" si="1"/>
        <v>1.8633540372670808E-2</v>
      </c>
      <c r="G18" s="56">
        <v>0</v>
      </c>
      <c r="H18" s="59">
        <f t="shared" si="2"/>
        <v>0</v>
      </c>
      <c r="I18" s="56">
        <v>0</v>
      </c>
      <c r="J18" s="59">
        <f t="shared" si="3"/>
        <v>0</v>
      </c>
      <c r="K18" s="56">
        <f t="shared" si="4"/>
        <v>6</v>
      </c>
      <c r="L18" s="59">
        <f t="shared" si="5"/>
        <v>1.8633540372670808E-2</v>
      </c>
    </row>
    <row r="19" spans="1:12" x14ac:dyDescent="0.3">
      <c r="A19" t="s">
        <v>27</v>
      </c>
      <c r="B19" s="56">
        <v>8</v>
      </c>
      <c r="C19" s="56">
        <v>0</v>
      </c>
      <c r="D19" s="59">
        <f t="shared" si="0"/>
        <v>0</v>
      </c>
      <c r="E19" s="56">
        <v>0</v>
      </c>
      <c r="F19" s="59">
        <f t="shared" si="1"/>
        <v>0</v>
      </c>
      <c r="G19" s="56">
        <v>0</v>
      </c>
      <c r="H19" s="59">
        <f t="shared" si="2"/>
        <v>0</v>
      </c>
      <c r="I19" s="56">
        <v>0</v>
      </c>
      <c r="J19" s="59">
        <f t="shared" si="3"/>
        <v>0</v>
      </c>
      <c r="K19" s="56">
        <f t="shared" si="4"/>
        <v>0</v>
      </c>
      <c r="L19" s="59">
        <f t="shared" si="5"/>
        <v>0</v>
      </c>
    </row>
    <row r="20" spans="1:12" x14ac:dyDescent="0.3">
      <c r="A20" t="s">
        <v>28</v>
      </c>
      <c r="B20" s="56">
        <v>42977</v>
      </c>
      <c r="C20" s="56">
        <v>5086</v>
      </c>
      <c r="D20" s="59">
        <f t="shared" si="0"/>
        <v>0.11834236917420946</v>
      </c>
      <c r="E20" s="56">
        <v>4725</v>
      </c>
      <c r="F20" s="59">
        <f t="shared" si="1"/>
        <v>0.10994252739837587</v>
      </c>
      <c r="G20" s="56">
        <v>10312</v>
      </c>
      <c r="H20" s="59">
        <f t="shared" si="2"/>
        <v>0.23994229471577821</v>
      </c>
      <c r="I20" s="56">
        <v>351</v>
      </c>
      <c r="J20" s="59">
        <f t="shared" si="3"/>
        <v>8.1671591781650645E-3</v>
      </c>
      <c r="K20" s="56">
        <f t="shared" si="4"/>
        <v>15388</v>
      </c>
      <c r="L20" s="59">
        <f t="shared" si="5"/>
        <v>0.35805198129231913</v>
      </c>
    </row>
    <row r="21" spans="1:12" x14ac:dyDescent="0.3">
      <c r="A21" t="s">
        <v>29</v>
      </c>
      <c r="B21" s="56">
        <v>1616</v>
      </c>
      <c r="C21" s="56">
        <v>219</v>
      </c>
      <c r="D21" s="59">
        <f t="shared" si="0"/>
        <v>0.13551980198019803</v>
      </c>
      <c r="E21" s="56">
        <v>120</v>
      </c>
      <c r="F21" s="59">
        <f t="shared" si="1"/>
        <v>7.4257425742574254E-2</v>
      </c>
      <c r="G21" s="56">
        <v>428</v>
      </c>
      <c r="H21" s="59">
        <f t="shared" si="2"/>
        <v>0.26485148514851486</v>
      </c>
      <c r="I21" s="56">
        <v>123</v>
      </c>
      <c r="J21" s="59">
        <f t="shared" si="3"/>
        <v>7.6113861386138612E-2</v>
      </c>
      <c r="K21" s="56">
        <f t="shared" si="4"/>
        <v>671</v>
      </c>
      <c r="L21" s="59">
        <f t="shared" si="5"/>
        <v>0.4152227722772277</v>
      </c>
    </row>
    <row r="22" spans="1:12" x14ac:dyDescent="0.3">
      <c r="A22" t="s">
        <v>30</v>
      </c>
      <c r="B22" s="56">
        <v>1835</v>
      </c>
      <c r="C22" s="56">
        <v>548</v>
      </c>
      <c r="D22" s="59">
        <f t="shared" si="0"/>
        <v>0.29863760217983654</v>
      </c>
      <c r="E22" s="56">
        <v>134</v>
      </c>
      <c r="F22" s="59">
        <f t="shared" si="1"/>
        <v>7.3024523160762939E-2</v>
      </c>
      <c r="G22" s="56">
        <v>75</v>
      </c>
      <c r="H22" s="59">
        <f t="shared" si="2"/>
        <v>4.0871934604904632E-2</v>
      </c>
      <c r="I22" s="56">
        <v>0</v>
      </c>
      <c r="J22" s="59">
        <f t="shared" si="3"/>
        <v>0</v>
      </c>
      <c r="K22" s="56">
        <f t="shared" si="4"/>
        <v>209</v>
      </c>
      <c r="L22" s="59">
        <f t="shared" si="5"/>
        <v>0.11389645776566758</v>
      </c>
    </row>
    <row r="23" spans="1:12" x14ac:dyDescent="0.3">
      <c r="A23" t="s">
        <v>31</v>
      </c>
      <c r="B23" s="56">
        <v>14521</v>
      </c>
      <c r="C23" s="56">
        <v>11456</v>
      </c>
      <c r="D23" s="59">
        <f t="shared" si="0"/>
        <v>0.78892638248054536</v>
      </c>
      <c r="E23" s="56">
        <v>0</v>
      </c>
      <c r="F23" s="59">
        <f t="shared" si="1"/>
        <v>0</v>
      </c>
      <c r="G23" s="56">
        <v>0</v>
      </c>
      <c r="H23" s="59">
        <f t="shared" si="2"/>
        <v>0</v>
      </c>
      <c r="I23" s="56">
        <v>0</v>
      </c>
      <c r="J23" s="59">
        <f t="shared" si="3"/>
        <v>0</v>
      </c>
      <c r="K23" s="56">
        <f t="shared" si="4"/>
        <v>0</v>
      </c>
      <c r="L23" s="59">
        <f t="shared" si="5"/>
        <v>0</v>
      </c>
    </row>
    <row r="24" spans="1:12" x14ac:dyDescent="0.3">
      <c r="A24" t="s">
        <v>32</v>
      </c>
      <c r="B24" s="56">
        <v>757</v>
      </c>
      <c r="C24" s="56">
        <v>116</v>
      </c>
      <c r="D24" s="59">
        <f t="shared" si="0"/>
        <v>0.15323645970937913</v>
      </c>
      <c r="E24" s="56">
        <v>41</v>
      </c>
      <c r="F24" s="59">
        <f t="shared" si="1"/>
        <v>5.416116248348745E-2</v>
      </c>
      <c r="G24" s="56">
        <v>13</v>
      </c>
      <c r="H24" s="59">
        <f t="shared" si="2"/>
        <v>1.7173051519154558E-2</v>
      </c>
      <c r="I24" s="56">
        <v>0</v>
      </c>
      <c r="J24" s="59">
        <f t="shared" si="3"/>
        <v>0</v>
      </c>
      <c r="K24" s="56">
        <f t="shared" si="4"/>
        <v>54</v>
      </c>
      <c r="L24" s="59">
        <f t="shared" si="5"/>
        <v>7.1334214002642005E-2</v>
      </c>
    </row>
    <row r="25" spans="1:12" x14ac:dyDescent="0.3">
      <c r="A25" t="s">
        <v>33</v>
      </c>
      <c r="B25" s="56">
        <v>3</v>
      </c>
      <c r="C25" s="56">
        <v>0</v>
      </c>
      <c r="D25" s="59">
        <f t="shared" si="0"/>
        <v>0</v>
      </c>
      <c r="E25" s="56">
        <v>0</v>
      </c>
      <c r="F25" s="59">
        <f t="shared" si="1"/>
        <v>0</v>
      </c>
      <c r="G25" s="56">
        <v>0</v>
      </c>
      <c r="H25" s="59">
        <f t="shared" si="2"/>
        <v>0</v>
      </c>
      <c r="I25" s="56">
        <v>0</v>
      </c>
      <c r="J25" s="59">
        <f t="shared" si="3"/>
        <v>0</v>
      </c>
      <c r="K25" s="56">
        <f t="shared" si="4"/>
        <v>0</v>
      </c>
      <c r="L25" s="59">
        <f t="shared" si="5"/>
        <v>0</v>
      </c>
    </row>
    <row r="26" spans="1:12" x14ac:dyDescent="0.3">
      <c r="A26" t="s">
        <v>34</v>
      </c>
      <c r="B26" s="56">
        <v>318</v>
      </c>
      <c r="C26" s="56">
        <v>224</v>
      </c>
      <c r="D26" s="59">
        <f t="shared" si="0"/>
        <v>0.70440251572327039</v>
      </c>
      <c r="E26" s="56">
        <v>14</v>
      </c>
      <c r="F26" s="59">
        <f t="shared" si="1"/>
        <v>4.40251572327044E-2</v>
      </c>
      <c r="G26" s="56">
        <v>21</v>
      </c>
      <c r="H26" s="59">
        <f t="shared" si="2"/>
        <v>6.6037735849056603E-2</v>
      </c>
      <c r="I26" s="56">
        <v>0</v>
      </c>
      <c r="J26" s="59">
        <f t="shared" si="3"/>
        <v>0</v>
      </c>
      <c r="K26" s="56">
        <f t="shared" si="4"/>
        <v>35</v>
      </c>
      <c r="L26" s="59">
        <f t="shared" si="5"/>
        <v>0.11006289308176101</v>
      </c>
    </row>
    <row r="27" spans="1:12" x14ac:dyDescent="0.3">
      <c r="A27" t="s">
        <v>35</v>
      </c>
      <c r="B27" s="56">
        <v>219</v>
      </c>
      <c r="C27" s="56">
        <v>36</v>
      </c>
      <c r="D27" s="59">
        <f t="shared" si="0"/>
        <v>0.16438356164383561</v>
      </c>
      <c r="E27" s="56">
        <v>52</v>
      </c>
      <c r="F27" s="59">
        <f t="shared" si="1"/>
        <v>0.23744292237442921</v>
      </c>
      <c r="G27" s="56">
        <v>100</v>
      </c>
      <c r="H27" s="59">
        <f t="shared" si="2"/>
        <v>0.45662100456621002</v>
      </c>
      <c r="I27" s="56">
        <v>0</v>
      </c>
      <c r="J27" s="59">
        <f t="shared" si="3"/>
        <v>0</v>
      </c>
      <c r="K27" s="56">
        <f t="shared" si="4"/>
        <v>152</v>
      </c>
      <c r="L27" s="59">
        <f t="shared" si="5"/>
        <v>0.69406392694063923</v>
      </c>
    </row>
    <row r="28" spans="1:12" x14ac:dyDescent="0.3">
      <c r="A28" t="s">
        <v>36</v>
      </c>
      <c r="B28" s="56">
        <v>1134</v>
      </c>
      <c r="C28" s="56">
        <v>674</v>
      </c>
      <c r="D28" s="59">
        <f t="shared" si="0"/>
        <v>0.59435626102292771</v>
      </c>
      <c r="E28" s="56">
        <v>62</v>
      </c>
      <c r="F28" s="59">
        <f t="shared" si="1"/>
        <v>5.4673721340388004E-2</v>
      </c>
      <c r="G28" s="56">
        <v>41</v>
      </c>
      <c r="H28" s="59">
        <f t="shared" si="2"/>
        <v>3.6155202821869487E-2</v>
      </c>
      <c r="I28" s="56">
        <v>0</v>
      </c>
      <c r="J28" s="59">
        <f t="shared" si="3"/>
        <v>0</v>
      </c>
      <c r="K28" s="56">
        <f t="shared" si="4"/>
        <v>103</v>
      </c>
      <c r="L28" s="59">
        <f t="shared" si="5"/>
        <v>9.0828924162257491E-2</v>
      </c>
    </row>
    <row r="29" spans="1:12" x14ac:dyDescent="0.3">
      <c r="A29" t="s">
        <v>37</v>
      </c>
      <c r="B29" s="56">
        <v>21</v>
      </c>
      <c r="C29" s="56">
        <v>0</v>
      </c>
      <c r="D29" s="59">
        <f t="shared" si="0"/>
        <v>0</v>
      </c>
      <c r="E29" s="56">
        <v>0</v>
      </c>
      <c r="F29" s="59">
        <f t="shared" si="1"/>
        <v>0</v>
      </c>
      <c r="G29" s="56">
        <v>0</v>
      </c>
      <c r="H29" s="59">
        <f t="shared" si="2"/>
        <v>0</v>
      </c>
      <c r="I29" s="56">
        <v>0</v>
      </c>
      <c r="J29" s="59">
        <f t="shared" si="3"/>
        <v>0</v>
      </c>
      <c r="K29" s="56">
        <f t="shared" si="4"/>
        <v>0</v>
      </c>
      <c r="L29" s="59">
        <f t="shared" si="5"/>
        <v>0</v>
      </c>
    </row>
    <row r="30" spans="1:12" x14ac:dyDescent="0.3">
      <c r="A30" t="s">
        <v>39</v>
      </c>
      <c r="B30" s="56">
        <v>2</v>
      </c>
      <c r="C30" s="56">
        <v>0</v>
      </c>
      <c r="D30" s="59">
        <f t="shared" si="0"/>
        <v>0</v>
      </c>
      <c r="E30" s="56">
        <v>0</v>
      </c>
      <c r="F30" s="59">
        <f t="shared" si="1"/>
        <v>0</v>
      </c>
      <c r="G30" s="56">
        <v>0</v>
      </c>
      <c r="H30" s="59">
        <f t="shared" si="2"/>
        <v>0</v>
      </c>
      <c r="I30" s="56">
        <v>0</v>
      </c>
      <c r="J30" s="59">
        <f t="shared" si="3"/>
        <v>0</v>
      </c>
      <c r="K30" s="56">
        <f t="shared" si="4"/>
        <v>0</v>
      </c>
      <c r="L30" s="59">
        <f t="shared" si="5"/>
        <v>0</v>
      </c>
    </row>
    <row r="31" spans="1:12" x14ac:dyDescent="0.3">
      <c r="A31" t="s">
        <v>40</v>
      </c>
      <c r="B31" s="56">
        <v>2</v>
      </c>
      <c r="C31" s="56">
        <v>0</v>
      </c>
      <c r="D31" s="59">
        <f t="shared" si="0"/>
        <v>0</v>
      </c>
      <c r="E31" s="56">
        <v>0</v>
      </c>
      <c r="F31" s="59">
        <f t="shared" si="1"/>
        <v>0</v>
      </c>
      <c r="G31" s="56">
        <v>0</v>
      </c>
      <c r="H31" s="59">
        <f t="shared" si="2"/>
        <v>0</v>
      </c>
      <c r="I31" s="56">
        <v>0</v>
      </c>
      <c r="J31" s="59">
        <f t="shared" si="3"/>
        <v>0</v>
      </c>
      <c r="K31" s="56">
        <f t="shared" si="4"/>
        <v>0</v>
      </c>
      <c r="L31" s="59">
        <f t="shared" si="5"/>
        <v>0</v>
      </c>
    </row>
    <row r="32" spans="1:12" x14ac:dyDescent="0.3">
      <c r="A32" t="s">
        <v>41</v>
      </c>
      <c r="B32" s="56">
        <v>242</v>
      </c>
      <c r="C32" s="56">
        <v>6</v>
      </c>
      <c r="D32" s="59">
        <f t="shared" si="0"/>
        <v>2.4793388429752067E-2</v>
      </c>
      <c r="E32" s="56">
        <v>0</v>
      </c>
      <c r="F32" s="59">
        <f t="shared" si="1"/>
        <v>0</v>
      </c>
      <c r="G32" s="56">
        <v>0</v>
      </c>
      <c r="H32" s="59">
        <f t="shared" si="2"/>
        <v>0</v>
      </c>
      <c r="I32" s="56">
        <v>0</v>
      </c>
      <c r="J32" s="59">
        <f t="shared" si="3"/>
        <v>0</v>
      </c>
      <c r="K32" s="56">
        <f t="shared" si="4"/>
        <v>0</v>
      </c>
      <c r="L32" s="59">
        <f t="shared" si="5"/>
        <v>0</v>
      </c>
    </row>
    <row r="33" spans="1:12" x14ac:dyDescent="0.3">
      <c r="A33" t="s">
        <v>42</v>
      </c>
      <c r="B33" s="56">
        <v>1434</v>
      </c>
      <c r="C33" s="56">
        <v>42</v>
      </c>
      <c r="D33" s="59">
        <f t="shared" si="0"/>
        <v>2.9288702928870293E-2</v>
      </c>
      <c r="E33" s="56">
        <v>167</v>
      </c>
      <c r="F33" s="59">
        <f t="shared" si="1"/>
        <v>0.11645746164574616</v>
      </c>
      <c r="G33" s="56">
        <v>961</v>
      </c>
      <c r="H33" s="59">
        <f t="shared" si="2"/>
        <v>0.6701534170153417</v>
      </c>
      <c r="I33" s="56">
        <v>0</v>
      </c>
      <c r="J33" s="59">
        <f t="shared" si="3"/>
        <v>0</v>
      </c>
      <c r="K33" s="56">
        <f t="shared" si="4"/>
        <v>1128</v>
      </c>
      <c r="L33" s="59">
        <f t="shared" si="5"/>
        <v>0.78661087866108792</v>
      </c>
    </row>
    <row r="34" spans="1:12" x14ac:dyDescent="0.3">
      <c r="A34" t="s">
        <v>43</v>
      </c>
      <c r="B34" s="56" t="s">
        <v>38</v>
      </c>
      <c r="C34" s="56" t="s">
        <v>38</v>
      </c>
      <c r="D34" s="59" t="s">
        <v>38</v>
      </c>
      <c r="E34" s="56" t="s">
        <v>38</v>
      </c>
      <c r="F34" s="59" t="s">
        <v>38</v>
      </c>
      <c r="G34" s="56" t="s">
        <v>38</v>
      </c>
      <c r="H34" s="59" t="s">
        <v>38</v>
      </c>
      <c r="I34" s="56" t="s">
        <v>38</v>
      </c>
      <c r="J34" s="59" t="s">
        <v>38</v>
      </c>
      <c r="K34" s="56" t="s">
        <v>38</v>
      </c>
      <c r="L34" s="59" t="s">
        <v>38</v>
      </c>
    </row>
    <row r="35" spans="1:12" x14ac:dyDescent="0.3">
      <c r="A35" t="s">
        <v>44</v>
      </c>
      <c r="B35" s="56">
        <v>1148</v>
      </c>
      <c r="C35" s="56">
        <v>400</v>
      </c>
      <c r="D35" s="59">
        <f t="shared" si="0"/>
        <v>0.34843205574912894</v>
      </c>
      <c r="E35" s="56">
        <v>21</v>
      </c>
      <c r="F35" s="59">
        <f t="shared" si="1"/>
        <v>1.8292682926829267E-2</v>
      </c>
      <c r="G35" s="56">
        <v>668</v>
      </c>
      <c r="H35" s="59">
        <f t="shared" si="2"/>
        <v>0.58188153310104529</v>
      </c>
      <c r="I35" s="56">
        <v>0</v>
      </c>
      <c r="J35" s="59">
        <f t="shared" si="3"/>
        <v>0</v>
      </c>
      <c r="K35" s="56">
        <f t="shared" si="4"/>
        <v>689</v>
      </c>
      <c r="L35" s="59">
        <f t="shared" si="5"/>
        <v>0.60017421602787457</v>
      </c>
    </row>
    <row r="36" spans="1:12" x14ac:dyDescent="0.3">
      <c r="A36" t="s">
        <v>45</v>
      </c>
      <c r="B36" s="56">
        <v>22</v>
      </c>
      <c r="C36" s="56">
        <v>0</v>
      </c>
      <c r="D36" s="59">
        <f t="shared" si="0"/>
        <v>0</v>
      </c>
      <c r="E36" s="56">
        <v>0</v>
      </c>
      <c r="F36" s="59">
        <f t="shared" si="1"/>
        <v>0</v>
      </c>
      <c r="G36" s="56">
        <v>0</v>
      </c>
      <c r="H36" s="59">
        <f t="shared" si="2"/>
        <v>0</v>
      </c>
      <c r="I36" s="56">
        <v>0</v>
      </c>
      <c r="J36" s="59">
        <f t="shared" si="3"/>
        <v>0</v>
      </c>
      <c r="K36" s="56">
        <f t="shared" si="4"/>
        <v>0</v>
      </c>
      <c r="L36" s="59">
        <f t="shared" si="5"/>
        <v>0</v>
      </c>
    </row>
    <row r="37" spans="1:12" x14ac:dyDescent="0.3">
      <c r="A37" t="s">
        <v>46</v>
      </c>
      <c r="B37" s="56">
        <v>226</v>
      </c>
      <c r="C37" s="56">
        <v>20</v>
      </c>
      <c r="D37" s="59">
        <f t="shared" si="0"/>
        <v>8.8495575221238937E-2</v>
      </c>
      <c r="E37" s="56">
        <v>0</v>
      </c>
      <c r="F37" s="59">
        <f t="shared" si="1"/>
        <v>0</v>
      </c>
      <c r="G37" s="56">
        <v>0</v>
      </c>
      <c r="H37" s="59">
        <f t="shared" si="2"/>
        <v>0</v>
      </c>
      <c r="I37" s="56">
        <v>0</v>
      </c>
      <c r="J37" s="59">
        <f t="shared" si="3"/>
        <v>0</v>
      </c>
      <c r="K37" s="56">
        <f t="shared" si="4"/>
        <v>0</v>
      </c>
      <c r="L37" s="59">
        <f t="shared" si="5"/>
        <v>0</v>
      </c>
    </row>
    <row r="38" spans="1:12" x14ac:dyDescent="0.3">
      <c r="A38" t="s">
        <v>47</v>
      </c>
      <c r="B38" s="56" t="s">
        <v>38</v>
      </c>
      <c r="C38" s="56" t="s">
        <v>38</v>
      </c>
      <c r="D38" s="59" t="s">
        <v>38</v>
      </c>
      <c r="E38" s="56" t="s">
        <v>38</v>
      </c>
      <c r="F38" s="59" t="s">
        <v>38</v>
      </c>
      <c r="G38" s="56" t="s">
        <v>38</v>
      </c>
      <c r="H38" s="59" t="s">
        <v>38</v>
      </c>
      <c r="I38" s="56" t="s">
        <v>38</v>
      </c>
      <c r="J38" s="59" t="s">
        <v>38</v>
      </c>
      <c r="K38" s="56" t="s">
        <v>38</v>
      </c>
      <c r="L38" s="59" t="s">
        <v>38</v>
      </c>
    </row>
    <row r="39" spans="1:12" x14ac:dyDescent="0.3">
      <c r="A39" t="s">
        <v>48</v>
      </c>
      <c r="B39" s="56">
        <v>3</v>
      </c>
      <c r="C39" s="56">
        <v>0</v>
      </c>
      <c r="D39" s="59">
        <f t="shared" si="0"/>
        <v>0</v>
      </c>
      <c r="E39" s="56">
        <v>0</v>
      </c>
      <c r="F39" s="59">
        <f t="shared" si="1"/>
        <v>0</v>
      </c>
      <c r="G39" s="56">
        <v>0</v>
      </c>
      <c r="H39" s="59">
        <f t="shared" si="2"/>
        <v>0</v>
      </c>
      <c r="I39" s="56">
        <v>0</v>
      </c>
      <c r="J39" s="59">
        <f t="shared" si="3"/>
        <v>0</v>
      </c>
      <c r="K39" s="56">
        <f t="shared" si="4"/>
        <v>0</v>
      </c>
      <c r="L39" s="59">
        <f t="shared" si="5"/>
        <v>0</v>
      </c>
    </row>
    <row r="40" spans="1:12" x14ac:dyDescent="0.3">
      <c r="A40" t="s">
        <v>49</v>
      </c>
      <c r="B40" s="56">
        <v>10015</v>
      </c>
      <c r="C40" s="56">
        <v>323</v>
      </c>
      <c r="D40" s="59">
        <f t="shared" si="0"/>
        <v>3.2251622566150773E-2</v>
      </c>
      <c r="E40" s="56">
        <v>129</v>
      </c>
      <c r="F40" s="59">
        <f t="shared" si="1"/>
        <v>1.2880678981527708E-2</v>
      </c>
      <c r="G40" s="56">
        <v>124</v>
      </c>
      <c r="H40" s="59">
        <f t="shared" si="2"/>
        <v>1.238142785821268E-2</v>
      </c>
      <c r="I40" s="56">
        <v>0</v>
      </c>
      <c r="J40" s="59">
        <f t="shared" si="3"/>
        <v>0</v>
      </c>
      <c r="K40" s="56">
        <f t="shared" si="4"/>
        <v>253</v>
      </c>
      <c r="L40" s="59">
        <f t="shared" si="5"/>
        <v>2.5262106839740388E-2</v>
      </c>
    </row>
    <row r="41" spans="1:12" x14ac:dyDescent="0.3">
      <c r="A41" t="s">
        <v>50</v>
      </c>
      <c r="B41" s="56">
        <v>2</v>
      </c>
      <c r="C41" s="56">
        <v>0</v>
      </c>
      <c r="D41" s="59">
        <f t="shared" si="0"/>
        <v>0</v>
      </c>
      <c r="E41" s="56">
        <v>0</v>
      </c>
      <c r="F41" s="59">
        <f t="shared" si="1"/>
        <v>0</v>
      </c>
      <c r="G41" s="56">
        <v>0</v>
      </c>
      <c r="H41" s="59">
        <f t="shared" si="2"/>
        <v>0</v>
      </c>
      <c r="I41" s="56">
        <v>0</v>
      </c>
      <c r="J41" s="59">
        <f t="shared" si="3"/>
        <v>0</v>
      </c>
      <c r="K41" s="56">
        <f t="shared" si="4"/>
        <v>0</v>
      </c>
      <c r="L41" s="59">
        <f t="shared" si="5"/>
        <v>0</v>
      </c>
    </row>
    <row r="42" spans="1:12" x14ac:dyDescent="0.3">
      <c r="A42" t="s">
        <v>51</v>
      </c>
      <c r="B42" s="56">
        <v>13</v>
      </c>
      <c r="C42" s="56">
        <v>4</v>
      </c>
      <c r="D42" s="59">
        <f t="shared" si="0"/>
        <v>0.30769230769230771</v>
      </c>
      <c r="E42" s="56">
        <v>2</v>
      </c>
      <c r="F42" s="59">
        <f t="shared" si="1"/>
        <v>0.15384615384615385</v>
      </c>
      <c r="G42" s="56">
        <v>0</v>
      </c>
      <c r="H42" s="59">
        <f t="shared" si="2"/>
        <v>0</v>
      </c>
      <c r="I42" s="56">
        <v>0</v>
      </c>
      <c r="J42" s="59">
        <f t="shared" si="3"/>
        <v>0</v>
      </c>
      <c r="K42" s="56">
        <f t="shared" si="4"/>
        <v>2</v>
      </c>
      <c r="L42" s="59">
        <f t="shared" si="5"/>
        <v>0.15384615384615385</v>
      </c>
    </row>
    <row r="43" spans="1:12" x14ac:dyDescent="0.3">
      <c r="A43" t="s">
        <v>52</v>
      </c>
      <c r="B43" s="56">
        <v>2256</v>
      </c>
      <c r="C43" s="56">
        <v>309</v>
      </c>
      <c r="D43" s="59">
        <f t="shared" si="0"/>
        <v>0.13696808510638298</v>
      </c>
      <c r="E43" s="56">
        <v>116</v>
      </c>
      <c r="F43" s="59">
        <f t="shared" si="1"/>
        <v>5.1418439716312055E-2</v>
      </c>
      <c r="G43" s="56">
        <v>1124</v>
      </c>
      <c r="H43" s="59">
        <f t="shared" si="2"/>
        <v>0.49822695035460995</v>
      </c>
      <c r="I43" s="56">
        <v>0</v>
      </c>
      <c r="J43" s="59">
        <f t="shared" si="3"/>
        <v>0</v>
      </c>
      <c r="K43" s="56">
        <f t="shared" si="4"/>
        <v>1240</v>
      </c>
      <c r="L43" s="59">
        <f t="shared" si="5"/>
        <v>0.54964539007092195</v>
      </c>
    </row>
    <row r="44" spans="1:12" x14ac:dyDescent="0.3">
      <c r="A44" t="s">
        <v>53</v>
      </c>
      <c r="B44" s="56">
        <v>35004</v>
      </c>
      <c r="C44" s="56">
        <v>10893</v>
      </c>
      <c r="D44" s="59">
        <f t="shared" si="0"/>
        <v>0.31119300651354131</v>
      </c>
      <c r="E44" s="56">
        <v>0</v>
      </c>
      <c r="F44" s="59">
        <f t="shared" si="1"/>
        <v>0</v>
      </c>
      <c r="G44" s="56">
        <v>0</v>
      </c>
      <c r="H44" s="59">
        <f t="shared" si="2"/>
        <v>0</v>
      </c>
      <c r="I44" s="56">
        <v>0</v>
      </c>
      <c r="J44" s="59">
        <f t="shared" si="3"/>
        <v>0</v>
      </c>
      <c r="K44" s="56">
        <f t="shared" si="4"/>
        <v>0</v>
      </c>
      <c r="L44" s="59">
        <f t="shared" si="5"/>
        <v>0</v>
      </c>
    </row>
    <row r="45" spans="1:12" x14ac:dyDescent="0.3">
      <c r="A45" t="s">
        <v>54</v>
      </c>
      <c r="B45" s="56">
        <v>1898</v>
      </c>
      <c r="C45" s="56">
        <v>255</v>
      </c>
      <c r="D45" s="59">
        <f>C45/B45</f>
        <v>0.13435194942044257</v>
      </c>
      <c r="E45" s="56">
        <v>253</v>
      </c>
      <c r="F45" s="59">
        <f t="shared" si="1"/>
        <v>0.1332982086406744</v>
      </c>
      <c r="G45" s="56">
        <v>61</v>
      </c>
      <c r="H45" s="59">
        <f t="shared" si="2"/>
        <v>3.2139093782929402E-2</v>
      </c>
      <c r="I45" s="56">
        <v>0</v>
      </c>
      <c r="J45" s="59">
        <f t="shared" si="3"/>
        <v>0</v>
      </c>
      <c r="K45" s="56">
        <f t="shared" si="4"/>
        <v>314</v>
      </c>
      <c r="L45" s="59">
        <f t="shared" si="5"/>
        <v>0.1654373024236038</v>
      </c>
    </row>
    <row r="46" spans="1:12" x14ac:dyDescent="0.3">
      <c r="A46" t="s">
        <v>55</v>
      </c>
      <c r="B46" s="56">
        <v>7</v>
      </c>
      <c r="C46" s="56">
        <v>0</v>
      </c>
      <c r="D46" s="59">
        <f t="shared" si="0"/>
        <v>0</v>
      </c>
      <c r="E46" s="56">
        <v>0</v>
      </c>
      <c r="F46" s="59">
        <f t="shared" si="1"/>
        <v>0</v>
      </c>
      <c r="G46" s="56">
        <v>0</v>
      </c>
      <c r="H46" s="59">
        <f t="shared" si="2"/>
        <v>0</v>
      </c>
      <c r="I46" s="56">
        <v>0</v>
      </c>
      <c r="J46" s="59">
        <f t="shared" si="3"/>
        <v>0</v>
      </c>
      <c r="K46" s="56">
        <f t="shared" si="4"/>
        <v>0</v>
      </c>
      <c r="L46" s="59">
        <f t="shared" si="5"/>
        <v>0</v>
      </c>
    </row>
    <row r="47" spans="1:12" x14ac:dyDescent="0.3">
      <c r="A47" t="s">
        <v>56</v>
      </c>
      <c r="B47" s="56">
        <v>230</v>
      </c>
      <c r="C47" s="56">
        <v>230</v>
      </c>
      <c r="D47" s="59">
        <f t="shared" si="0"/>
        <v>1</v>
      </c>
      <c r="E47" s="56">
        <v>0</v>
      </c>
      <c r="F47" s="59">
        <f t="shared" si="1"/>
        <v>0</v>
      </c>
      <c r="G47" s="56">
        <v>0</v>
      </c>
      <c r="H47" s="59">
        <f t="shared" si="2"/>
        <v>0</v>
      </c>
      <c r="I47" s="56">
        <v>0</v>
      </c>
      <c r="J47" s="59">
        <f t="shared" si="3"/>
        <v>0</v>
      </c>
      <c r="K47" s="56">
        <f t="shared" si="4"/>
        <v>0</v>
      </c>
      <c r="L47" s="59">
        <f t="shared" si="5"/>
        <v>0</v>
      </c>
    </row>
    <row r="48" spans="1:12" x14ac:dyDescent="0.3">
      <c r="A48" t="s">
        <v>57</v>
      </c>
      <c r="B48" s="56">
        <v>5</v>
      </c>
      <c r="C48" s="56">
        <v>2</v>
      </c>
      <c r="D48" s="59">
        <f t="shared" si="0"/>
        <v>0.4</v>
      </c>
      <c r="E48" s="56">
        <v>0</v>
      </c>
      <c r="F48" s="59">
        <f t="shared" si="1"/>
        <v>0</v>
      </c>
      <c r="G48" s="56">
        <v>0</v>
      </c>
      <c r="H48" s="59">
        <f t="shared" si="2"/>
        <v>0</v>
      </c>
      <c r="I48" s="56">
        <v>0</v>
      </c>
      <c r="J48" s="59">
        <f t="shared" si="3"/>
        <v>0</v>
      </c>
      <c r="K48" s="56">
        <f t="shared" si="4"/>
        <v>0</v>
      </c>
      <c r="L48" s="59">
        <f t="shared" si="5"/>
        <v>0</v>
      </c>
    </row>
    <row r="49" spans="1:12" x14ac:dyDescent="0.3">
      <c r="A49" t="s">
        <v>58</v>
      </c>
      <c r="B49" s="56">
        <v>494</v>
      </c>
      <c r="C49" s="56">
        <v>0</v>
      </c>
      <c r="D49" s="59">
        <f t="shared" si="0"/>
        <v>0</v>
      </c>
      <c r="E49" s="56">
        <v>0</v>
      </c>
      <c r="F49" s="59">
        <f t="shared" si="1"/>
        <v>0</v>
      </c>
      <c r="G49" s="56">
        <v>279</v>
      </c>
      <c r="H49" s="59">
        <f t="shared" si="2"/>
        <v>0.56477732793522262</v>
      </c>
      <c r="I49" s="56">
        <v>0</v>
      </c>
      <c r="J49" s="59">
        <f t="shared" si="3"/>
        <v>0</v>
      </c>
      <c r="K49" s="56">
        <f t="shared" si="4"/>
        <v>279</v>
      </c>
      <c r="L49" s="59">
        <f t="shared" si="5"/>
        <v>0.56477732793522262</v>
      </c>
    </row>
    <row r="50" spans="1:12" x14ac:dyDescent="0.3">
      <c r="A50" t="s">
        <v>59</v>
      </c>
      <c r="B50" s="56">
        <v>177</v>
      </c>
      <c r="C50" s="56">
        <v>5</v>
      </c>
      <c r="D50" s="59">
        <f t="shared" si="0"/>
        <v>2.8248587570621469E-2</v>
      </c>
      <c r="E50" s="56">
        <v>41</v>
      </c>
      <c r="F50" s="59">
        <f t="shared" si="1"/>
        <v>0.23163841807909605</v>
      </c>
      <c r="G50" s="56">
        <v>0</v>
      </c>
      <c r="H50" s="59">
        <f t="shared" si="2"/>
        <v>0</v>
      </c>
      <c r="I50" s="56">
        <v>0</v>
      </c>
      <c r="J50" s="59">
        <f t="shared" si="3"/>
        <v>0</v>
      </c>
      <c r="K50" s="56">
        <f t="shared" si="4"/>
        <v>41</v>
      </c>
      <c r="L50" s="59">
        <f t="shared" si="5"/>
        <v>0.23163841807909605</v>
      </c>
    </row>
    <row r="51" spans="1:12" x14ac:dyDescent="0.3">
      <c r="A51" t="s">
        <v>60</v>
      </c>
      <c r="B51" s="56">
        <v>2172</v>
      </c>
      <c r="C51" s="56">
        <v>112</v>
      </c>
      <c r="D51" s="59">
        <f t="shared" si="0"/>
        <v>5.1565377532228361E-2</v>
      </c>
      <c r="E51" s="56">
        <v>188</v>
      </c>
      <c r="F51" s="59">
        <f t="shared" si="1"/>
        <v>8.6556169429097607E-2</v>
      </c>
      <c r="G51" s="56">
        <v>276</v>
      </c>
      <c r="H51" s="59">
        <f t="shared" si="2"/>
        <v>0.1270718232044199</v>
      </c>
      <c r="I51" s="56">
        <v>21</v>
      </c>
      <c r="J51" s="59">
        <f t="shared" si="3"/>
        <v>9.6685082872928173E-3</v>
      </c>
      <c r="K51" s="56">
        <f t="shared" si="4"/>
        <v>485</v>
      </c>
      <c r="L51" s="59">
        <f t="shared" si="5"/>
        <v>0.22329650092081033</v>
      </c>
    </row>
    <row r="52" spans="1:12" x14ac:dyDescent="0.3">
      <c r="A52" t="s">
        <v>61</v>
      </c>
      <c r="B52" s="56">
        <v>117</v>
      </c>
      <c r="C52" s="56">
        <v>0</v>
      </c>
      <c r="D52" s="59">
        <f t="shared" si="0"/>
        <v>0</v>
      </c>
      <c r="E52" s="56">
        <v>99</v>
      </c>
      <c r="F52" s="59">
        <f t="shared" si="1"/>
        <v>0.84615384615384615</v>
      </c>
      <c r="G52" s="56">
        <v>0</v>
      </c>
      <c r="H52" s="59">
        <f t="shared" si="2"/>
        <v>0</v>
      </c>
      <c r="I52" s="56">
        <v>0</v>
      </c>
      <c r="J52" s="59">
        <f t="shared" si="3"/>
        <v>0</v>
      </c>
      <c r="K52" s="56">
        <f t="shared" si="4"/>
        <v>99</v>
      </c>
      <c r="L52" s="59">
        <f t="shared" si="5"/>
        <v>0.84615384615384615</v>
      </c>
    </row>
    <row r="53" spans="1:12" x14ac:dyDescent="0.3">
      <c r="A53" t="s">
        <v>62</v>
      </c>
      <c r="B53" s="56">
        <v>3</v>
      </c>
      <c r="C53" s="56">
        <v>0</v>
      </c>
      <c r="D53" s="59">
        <f t="shared" si="0"/>
        <v>0</v>
      </c>
      <c r="E53" s="56">
        <v>0</v>
      </c>
      <c r="F53" s="59">
        <f t="shared" si="1"/>
        <v>0</v>
      </c>
      <c r="G53" s="56">
        <v>0</v>
      </c>
      <c r="H53" s="59">
        <f t="shared" si="2"/>
        <v>0</v>
      </c>
      <c r="I53" s="56">
        <v>0</v>
      </c>
      <c r="J53" s="59">
        <f t="shared" si="3"/>
        <v>0</v>
      </c>
      <c r="K53" s="56">
        <f t="shared" si="4"/>
        <v>0</v>
      </c>
      <c r="L53" s="59">
        <f t="shared" si="5"/>
        <v>0</v>
      </c>
    </row>
    <row r="54" spans="1:12" x14ac:dyDescent="0.3">
      <c r="A54" t="s">
        <v>63</v>
      </c>
      <c r="B54" s="56">
        <v>975</v>
      </c>
      <c r="C54" s="56">
        <v>75</v>
      </c>
      <c r="D54" s="59">
        <f t="shared" si="0"/>
        <v>7.6923076923076927E-2</v>
      </c>
      <c r="E54" s="56">
        <v>109</v>
      </c>
      <c r="F54" s="59">
        <f t="shared" si="1"/>
        <v>0.1117948717948718</v>
      </c>
      <c r="G54" s="56">
        <v>164</v>
      </c>
      <c r="H54" s="59">
        <f t="shared" si="2"/>
        <v>0.1682051282051282</v>
      </c>
      <c r="I54" s="56">
        <v>0</v>
      </c>
      <c r="J54" s="59">
        <f t="shared" si="3"/>
        <v>0</v>
      </c>
      <c r="K54" s="56">
        <f t="shared" si="4"/>
        <v>273</v>
      </c>
      <c r="L54" s="59">
        <f t="shared" si="5"/>
        <v>0.28000000000000003</v>
      </c>
    </row>
    <row r="55" spans="1:12" x14ac:dyDescent="0.3">
      <c r="A55" t="s">
        <v>64</v>
      </c>
      <c r="B55" s="56">
        <v>35</v>
      </c>
      <c r="C55" s="56">
        <v>0</v>
      </c>
      <c r="D55" s="59">
        <f t="shared" si="0"/>
        <v>0</v>
      </c>
      <c r="E55" s="56">
        <v>0</v>
      </c>
      <c r="F55" s="59">
        <f t="shared" si="1"/>
        <v>0</v>
      </c>
      <c r="G55" s="56">
        <v>1</v>
      </c>
      <c r="H55" s="59">
        <f t="shared" si="2"/>
        <v>2.8571428571428571E-2</v>
      </c>
      <c r="I55" s="56">
        <v>0</v>
      </c>
      <c r="J55" s="59">
        <f t="shared" si="3"/>
        <v>0</v>
      </c>
      <c r="K55" s="56">
        <f t="shared" si="4"/>
        <v>1</v>
      </c>
      <c r="L55" s="59">
        <f t="shared" si="5"/>
        <v>2.8571428571428571E-2</v>
      </c>
    </row>
    <row r="56" spans="1:12" x14ac:dyDescent="0.3">
      <c r="A56" t="s">
        <v>65</v>
      </c>
      <c r="B56" s="56">
        <v>1</v>
      </c>
      <c r="C56" s="56">
        <v>0</v>
      </c>
      <c r="D56" s="59">
        <f t="shared" si="0"/>
        <v>0</v>
      </c>
      <c r="E56" s="56">
        <v>0</v>
      </c>
      <c r="F56" s="59">
        <f t="shared" si="1"/>
        <v>0</v>
      </c>
      <c r="G56" s="56">
        <v>0</v>
      </c>
      <c r="H56" s="59">
        <f t="shared" si="2"/>
        <v>0</v>
      </c>
      <c r="I56" s="56">
        <v>0</v>
      </c>
      <c r="J56" s="59">
        <f t="shared" si="3"/>
        <v>0</v>
      </c>
      <c r="K56" s="56">
        <f t="shared" si="4"/>
        <v>0</v>
      </c>
      <c r="L56" s="59">
        <f t="shared" si="5"/>
        <v>0</v>
      </c>
    </row>
    <row r="57" spans="1:12" x14ac:dyDescent="0.3">
      <c r="A57" t="s">
        <v>66</v>
      </c>
      <c r="B57" s="56">
        <v>807</v>
      </c>
      <c r="C57" s="56">
        <v>37</v>
      </c>
      <c r="D57" s="59">
        <f t="shared" si="0"/>
        <v>4.584882280049566E-2</v>
      </c>
      <c r="E57" s="56">
        <v>26</v>
      </c>
      <c r="F57" s="59">
        <f t="shared" si="1"/>
        <v>3.2218091697645598E-2</v>
      </c>
      <c r="G57" s="56">
        <v>119</v>
      </c>
      <c r="H57" s="59">
        <f t="shared" si="2"/>
        <v>0.14745972738537794</v>
      </c>
      <c r="I57" s="56">
        <v>0</v>
      </c>
      <c r="J57" s="59">
        <f t="shared" si="3"/>
        <v>0</v>
      </c>
      <c r="K57" s="56">
        <f t="shared" si="4"/>
        <v>145</v>
      </c>
      <c r="L57" s="59">
        <f t="shared" si="5"/>
        <v>0.17967781908302355</v>
      </c>
    </row>
    <row r="58" spans="1:12" x14ac:dyDescent="0.3">
      <c r="A58" t="s">
        <v>67</v>
      </c>
      <c r="B58" s="56">
        <v>101</v>
      </c>
      <c r="C58" s="56">
        <v>0</v>
      </c>
      <c r="D58" s="59">
        <f t="shared" si="0"/>
        <v>0</v>
      </c>
      <c r="E58" s="56">
        <v>0</v>
      </c>
      <c r="F58" s="59">
        <f t="shared" si="1"/>
        <v>0</v>
      </c>
      <c r="G58" s="56">
        <v>0</v>
      </c>
      <c r="H58" s="59">
        <f t="shared" si="2"/>
        <v>0</v>
      </c>
      <c r="I58" s="56">
        <v>0</v>
      </c>
      <c r="J58" s="59">
        <f t="shared" si="3"/>
        <v>0</v>
      </c>
      <c r="K58" s="56">
        <f t="shared" si="4"/>
        <v>0</v>
      </c>
      <c r="L58" s="59">
        <f t="shared" si="5"/>
        <v>0</v>
      </c>
    </row>
    <row r="59" spans="1:12" x14ac:dyDescent="0.3">
      <c r="A59" t="s">
        <v>68</v>
      </c>
      <c r="B59" s="56">
        <v>187</v>
      </c>
      <c r="C59" s="56">
        <v>47</v>
      </c>
      <c r="D59" s="59">
        <f t="shared" si="0"/>
        <v>0.25133689839572193</v>
      </c>
      <c r="E59" s="56">
        <v>16</v>
      </c>
      <c r="F59" s="59">
        <f t="shared" si="1"/>
        <v>8.5561497326203204E-2</v>
      </c>
      <c r="G59" s="56">
        <v>103</v>
      </c>
      <c r="H59" s="59">
        <f t="shared" si="2"/>
        <v>0.55080213903743314</v>
      </c>
      <c r="I59" s="56">
        <v>0</v>
      </c>
      <c r="J59" s="59">
        <f t="shared" si="3"/>
        <v>0</v>
      </c>
      <c r="K59" s="56">
        <f t="shared" si="4"/>
        <v>119</v>
      </c>
      <c r="L59" s="59">
        <f t="shared" si="5"/>
        <v>0.63636363636363635</v>
      </c>
    </row>
    <row r="60" spans="1:12" s="60" customFormat="1" x14ac:dyDescent="0.3">
      <c r="A60" s="60" t="s">
        <v>69</v>
      </c>
      <c r="B60" s="57">
        <f>SUM(B4:B59)</f>
        <v>128888</v>
      </c>
      <c r="C60" s="57">
        <f>SUM(C4:C59)</f>
        <v>32743</v>
      </c>
      <c r="D60" s="61">
        <f>C60/B60</f>
        <v>0.25404226925702938</v>
      </c>
      <c r="E60" s="57">
        <f>SUM(E4:E59)</f>
        <v>8222</v>
      </c>
      <c r="F60" s="61">
        <f>E60/B60</f>
        <v>6.3791819253925894E-2</v>
      </c>
      <c r="G60" s="57">
        <f>SUM(G4:G59)</f>
        <v>16005</v>
      </c>
      <c r="H60" s="61">
        <f>G60/B60</f>
        <v>0.12417758053503818</v>
      </c>
      <c r="I60" s="57">
        <f>SUM(I4:I59)</f>
        <v>503</v>
      </c>
      <c r="J60" s="61">
        <f>I60/B60</f>
        <v>3.9026131214698031E-3</v>
      </c>
      <c r="K60" s="57">
        <f>SUM(K4:K59)</f>
        <v>24730</v>
      </c>
      <c r="L60" s="61">
        <f>K60/B60</f>
        <v>0.19187201291043388</v>
      </c>
    </row>
    <row r="61" spans="1:12" s="2" customFormat="1" ht="13.2" x14ac:dyDescent="0.25">
      <c r="A61" s="62"/>
      <c r="B61" s="4" t="s">
        <v>84</v>
      </c>
      <c r="C61" s="4" t="s">
        <v>84</v>
      </c>
      <c r="D61" s="10" t="s">
        <v>11</v>
      </c>
      <c r="E61" s="4" t="s">
        <v>84</v>
      </c>
      <c r="F61" s="10" t="s">
        <v>11</v>
      </c>
      <c r="G61" s="4" t="s">
        <v>84</v>
      </c>
      <c r="H61" s="10" t="s">
        <v>11</v>
      </c>
      <c r="I61" s="4" t="s">
        <v>84</v>
      </c>
      <c r="J61" s="10" t="s">
        <v>11</v>
      </c>
      <c r="K61" s="4" t="s">
        <v>84</v>
      </c>
      <c r="L61" s="10" t="s">
        <v>11</v>
      </c>
    </row>
    <row r="62" spans="1:12" s="2" customFormat="1" ht="76.95" customHeight="1" x14ac:dyDescent="0.25">
      <c r="A62" s="62"/>
      <c r="B62" s="4" t="s">
        <v>102</v>
      </c>
      <c r="C62" s="68" t="s">
        <v>79</v>
      </c>
      <c r="D62" s="68"/>
      <c r="E62" s="69" t="s">
        <v>80</v>
      </c>
      <c r="F62" s="69"/>
      <c r="G62" s="70" t="s">
        <v>81</v>
      </c>
      <c r="H62" s="70"/>
      <c r="I62" s="71" t="s">
        <v>82</v>
      </c>
      <c r="J62" s="71"/>
      <c r="K62" s="67" t="s">
        <v>83</v>
      </c>
      <c r="L62" s="67"/>
    </row>
  </sheetData>
  <mergeCells count="15">
    <mergeCell ref="K1:L1"/>
    <mergeCell ref="K2:L2"/>
    <mergeCell ref="C62:D62"/>
    <mergeCell ref="E62:F62"/>
    <mergeCell ref="G62:H62"/>
    <mergeCell ref="I62:J62"/>
    <mergeCell ref="K62:L62"/>
    <mergeCell ref="C2:D2"/>
    <mergeCell ref="E2:F2"/>
    <mergeCell ref="G2:H2"/>
    <mergeCell ref="I2:J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20C1-C860-4112-A9D6-484745AF3817}">
  <dimension ref="A1:L62"/>
  <sheetViews>
    <sheetView workbookViewId="0">
      <selection activeCell="C12" sqref="C12"/>
    </sheetView>
  </sheetViews>
  <sheetFormatPr defaultRowHeight="14.4" x14ac:dyDescent="0.3"/>
  <cols>
    <col min="1" max="1" width="33" bestFit="1" customWidth="1"/>
    <col min="2" max="3" width="14.6640625" style="56" customWidth="1"/>
    <col min="4" max="4" width="8.6640625" style="59" customWidth="1"/>
    <col min="5" max="5" width="14.6640625" style="56" customWidth="1"/>
    <col min="6" max="6" width="8.6640625" style="59" customWidth="1"/>
    <col min="7" max="7" width="14.6640625" style="56" customWidth="1"/>
    <col min="8" max="8" width="8.6640625" style="59" customWidth="1"/>
    <col min="9" max="9" width="14.6640625" style="56" customWidth="1"/>
    <col min="10" max="10" width="8.6640625" style="59" customWidth="1"/>
    <col min="12" max="12" width="8.6640625" style="59" customWidth="1"/>
  </cols>
  <sheetData>
    <row r="1" spans="1:12" s="1" customFormat="1" ht="78.599999999999994" customHeight="1" x14ac:dyDescent="0.3">
      <c r="A1" s="62" t="s">
        <v>0</v>
      </c>
      <c r="B1" s="4" t="s">
        <v>102</v>
      </c>
      <c r="C1" s="68" t="s">
        <v>79</v>
      </c>
      <c r="D1" s="68"/>
      <c r="E1" s="69" t="s">
        <v>80</v>
      </c>
      <c r="F1" s="69"/>
      <c r="G1" s="70" t="s">
        <v>81</v>
      </c>
      <c r="H1" s="70"/>
      <c r="I1" s="71" t="s">
        <v>85</v>
      </c>
      <c r="J1" s="71"/>
      <c r="K1" s="67" t="s">
        <v>86</v>
      </c>
      <c r="L1" s="67"/>
    </row>
    <row r="2" spans="1:12" s="1" customFormat="1" x14ac:dyDescent="0.3">
      <c r="A2" s="64" t="s">
        <v>7</v>
      </c>
      <c r="B2" s="64">
        <v>2021</v>
      </c>
      <c r="C2" s="67" t="s">
        <v>72</v>
      </c>
      <c r="D2" s="67"/>
      <c r="E2" s="67" t="s">
        <v>72</v>
      </c>
      <c r="F2" s="67"/>
      <c r="G2" s="67" t="s">
        <v>72</v>
      </c>
      <c r="H2" s="67"/>
      <c r="I2" s="67" t="s">
        <v>72</v>
      </c>
      <c r="J2" s="67"/>
      <c r="K2" s="67" t="s">
        <v>72</v>
      </c>
      <c r="L2" s="67"/>
    </row>
    <row r="3" spans="1:12" s="1" customFormat="1" ht="26.4" x14ac:dyDescent="0.3">
      <c r="A3" s="62" t="s">
        <v>9</v>
      </c>
      <c r="B3" s="4" t="s">
        <v>84</v>
      </c>
      <c r="C3" s="4" t="s">
        <v>84</v>
      </c>
      <c r="D3" s="10" t="s">
        <v>11</v>
      </c>
      <c r="E3" s="4" t="s">
        <v>84</v>
      </c>
      <c r="F3" s="10" t="s">
        <v>11</v>
      </c>
      <c r="G3" s="4" t="s">
        <v>84</v>
      </c>
      <c r="H3" s="10" t="s">
        <v>11</v>
      </c>
      <c r="I3" s="4" t="s">
        <v>84</v>
      </c>
      <c r="J3" s="10" t="s">
        <v>11</v>
      </c>
      <c r="K3" s="4" t="s">
        <v>84</v>
      </c>
      <c r="L3" s="10" t="s">
        <v>11</v>
      </c>
    </row>
    <row r="4" spans="1:12" x14ac:dyDescent="0.3">
      <c r="A4" t="s">
        <v>12</v>
      </c>
      <c r="B4" s="56">
        <v>110</v>
      </c>
      <c r="C4" s="56">
        <v>4</v>
      </c>
      <c r="D4" s="59">
        <f>C4/B4</f>
        <v>3.6363636363636362E-2</v>
      </c>
      <c r="E4" s="56">
        <v>14</v>
      </c>
      <c r="F4" s="59">
        <f>E4/B4</f>
        <v>0.12727272727272726</v>
      </c>
      <c r="G4" s="56">
        <v>23</v>
      </c>
      <c r="H4" s="59">
        <f>G4/B4</f>
        <v>0.20909090909090908</v>
      </c>
      <c r="I4" s="56">
        <v>0</v>
      </c>
      <c r="J4" s="59">
        <f>I4/B4</f>
        <v>0</v>
      </c>
      <c r="K4">
        <f t="shared" ref="K4:K60" si="0">G4+I4+E4</f>
        <v>37</v>
      </c>
      <c r="L4" s="59">
        <f>K4/B4</f>
        <v>0.33636363636363636</v>
      </c>
    </row>
    <row r="5" spans="1:12" x14ac:dyDescent="0.3">
      <c r="A5" t="s">
        <v>13</v>
      </c>
      <c r="B5" s="56" t="s">
        <v>38</v>
      </c>
      <c r="C5" s="56" t="s">
        <v>38</v>
      </c>
      <c r="D5" s="56" t="s">
        <v>38</v>
      </c>
      <c r="E5" s="56" t="s">
        <v>38</v>
      </c>
      <c r="F5" s="56" t="s">
        <v>38</v>
      </c>
      <c r="G5" s="56" t="s">
        <v>38</v>
      </c>
      <c r="H5" s="56" t="s">
        <v>38</v>
      </c>
      <c r="I5" s="56" t="s">
        <v>38</v>
      </c>
      <c r="J5" s="56" t="s">
        <v>38</v>
      </c>
      <c r="K5" s="56" t="s">
        <v>38</v>
      </c>
      <c r="L5" s="56" t="s">
        <v>38</v>
      </c>
    </row>
    <row r="6" spans="1:12" x14ac:dyDescent="0.3">
      <c r="A6" t="s">
        <v>14</v>
      </c>
      <c r="B6" s="56">
        <v>184</v>
      </c>
      <c r="C6" s="56">
        <v>0</v>
      </c>
      <c r="D6" s="59">
        <f t="shared" ref="D6:D59" si="1">C6/B6</f>
        <v>0</v>
      </c>
      <c r="E6" s="56">
        <v>30</v>
      </c>
      <c r="F6" s="59">
        <f t="shared" ref="F6:F59" si="2">E6/B6</f>
        <v>0.16304347826086957</v>
      </c>
      <c r="G6" s="56">
        <v>154</v>
      </c>
      <c r="H6" s="59">
        <f t="shared" ref="H6:H59" si="3">G6/B6</f>
        <v>0.83695652173913049</v>
      </c>
      <c r="I6" s="56">
        <v>0</v>
      </c>
      <c r="J6" s="59">
        <f t="shared" ref="J6:J59" si="4">I6/B6</f>
        <v>0</v>
      </c>
      <c r="K6">
        <f t="shared" si="0"/>
        <v>184</v>
      </c>
      <c r="L6" s="59">
        <f t="shared" ref="L6:L59" si="5">K6/B6</f>
        <v>1</v>
      </c>
    </row>
    <row r="7" spans="1:12" x14ac:dyDescent="0.3">
      <c r="A7" t="s">
        <v>15</v>
      </c>
      <c r="B7" s="56">
        <v>1009</v>
      </c>
      <c r="C7" s="56">
        <v>49</v>
      </c>
      <c r="D7" s="59">
        <f t="shared" si="1"/>
        <v>4.8562933597621406E-2</v>
      </c>
      <c r="E7" s="56">
        <v>317</v>
      </c>
      <c r="F7" s="59">
        <f t="shared" si="2"/>
        <v>0.31417244796828542</v>
      </c>
      <c r="G7" s="56">
        <v>181</v>
      </c>
      <c r="H7" s="59">
        <f t="shared" si="3"/>
        <v>0.17938553022794845</v>
      </c>
      <c r="I7" s="56">
        <v>100</v>
      </c>
      <c r="J7" s="59">
        <f t="shared" si="4"/>
        <v>9.9108027750247768E-2</v>
      </c>
      <c r="K7">
        <f t="shared" si="0"/>
        <v>598</v>
      </c>
      <c r="L7" s="59">
        <f t="shared" si="5"/>
        <v>0.59266600594648167</v>
      </c>
    </row>
    <row r="8" spans="1:12" x14ac:dyDescent="0.3">
      <c r="A8" t="s">
        <v>16</v>
      </c>
      <c r="B8" s="56">
        <v>725</v>
      </c>
      <c r="C8" s="56">
        <v>8</v>
      </c>
      <c r="D8" s="59">
        <f t="shared" si="1"/>
        <v>1.1034482758620689E-2</v>
      </c>
      <c r="E8" s="56">
        <v>62</v>
      </c>
      <c r="F8" s="59">
        <f t="shared" si="2"/>
        <v>8.5517241379310341E-2</v>
      </c>
      <c r="G8" s="56">
        <v>655</v>
      </c>
      <c r="H8" s="59">
        <f t="shared" si="3"/>
        <v>0.90344827586206899</v>
      </c>
      <c r="I8" s="56">
        <v>0</v>
      </c>
      <c r="J8" s="59">
        <f t="shared" si="4"/>
        <v>0</v>
      </c>
      <c r="K8">
        <f t="shared" si="0"/>
        <v>717</v>
      </c>
      <c r="L8" s="59">
        <f t="shared" si="5"/>
        <v>0.98896551724137927</v>
      </c>
    </row>
    <row r="9" spans="1:12" x14ac:dyDescent="0.3">
      <c r="A9" t="s">
        <v>17</v>
      </c>
      <c r="B9" s="56">
        <v>2484</v>
      </c>
      <c r="C9" s="56">
        <v>1143</v>
      </c>
      <c r="D9" s="59">
        <f t="shared" si="1"/>
        <v>0.46014492753623187</v>
      </c>
      <c r="E9" s="56">
        <v>522</v>
      </c>
      <c r="F9" s="59">
        <f t="shared" si="2"/>
        <v>0.21014492753623187</v>
      </c>
      <c r="G9" s="56">
        <v>637</v>
      </c>
      <c r="H9" s="59">
        <f t="shared" si="3"/>
        <v>0.25644122383252815</v>
      </c>
      <c r="I9" s="56">
        <v>0</v>
      </c>
      <c r="J9" s="59">
        <f t="shared" si="4"/>
        <v>0</v>
      </c>
      <c r="K9">
        <f t="shared" si="0"/>
        <v>1159</v>
      </c>
      <c r="L9" s="59">
        <f t="shared" si="5"/>
        <v>0.46658615136876008</v>
      </c>
    </row>
    <row r="10" spans="1:12" x14ac:dyDescent="0.3">
      <c r="A10" t="s">
        <v>18</v>
      </c>
      <c r="B10" s="56">
        <v>33</v>
      </c>
      <c r="C10" s="56">
        <v>4</v>
      </c>
      <c r="D10" s="59">
        <f t="shared" si="1"/>
        <v>0.12121212121212122</v>
      </c>
      <c r="E10" s="56">
        <v>6</v>
      </c>
      <c r="F10" s="59">
        <f t="shared" si="2"/>
        <v>0.18181818181818182</v>
      </c>
      <c r="G10" s="56">
        <v>23</v>
      </c>
      <c r="H10" s="59">
        <f t="shared" si="3"/>
        <v>0.69696969696969702</v>
      </c>
      <c r="I10" s="56">
        <v>0</v>
      </c>
      <c r="J10" s="59">
        <f t="shared" si="4"/>
        <v>0</v>
      </c>
      <c r="K10">
        <f t="shared" si="0"/>
        <v>29</v>
      </c>
      <c r="L10" s="59">
        <f t="shared" si="5"/>
        <v>0.87878787878787878</v>
      </c>
    </row>
    <row r="11" spans="1:12" x14ac:dyDescent="0.3">
      <c r="A11" t="s">
        <v>19</v>
      </c>
      <c r="B11" s="56">
        <v>52</v>
      </c>
      <c r="C11" s="56">
        <v>28</v>
      </c>
      <c r="D11" s="59">
        <f t="shared" si="1"/>
        <v>0.53846153846153844</v>
      </c>
      <c r="E11" s="56">
        <v>0</v>
      </c>
      <c r="F11" s="59">
        <f t="shared" si="2"/>
        <v>0</v>
      </c>
      <c r="G11" s="56">
        <v>0</v>
      </c>
      <c r="H11" s="59">
        <f t="shared" si="3"/>
        <v>0</v>
      </c>
      <c r="I11" s="56">
        <v>0</v>
      </c>
      <c r="J11" s="59">
        <f t="shared" si="4"/>
        <v>0</v>
      </c>
      <c r="K11">
        <f t="shared" si="0"/>
        <v>0</v>
      </c>
      <c r="L11" s="59">
        <f t="shared" si="5"/>
        <v>0</v>
      </c>
    </row>
    <row r="12" spans="1:12" x14ac:dyDescent="0.3">
      <c r="A12" t="s">
        <v>20</v>
      </c>
      <c r="B12" s="56">
        <v>347</v>
      </c>
      <c r="C12" s="56">
        <v>50</v>
      </c>
      <c r="D12" s="59">
        <f t="shared" si="1"/>
        <v>0.14409221902017291</v>
      </c>
      <c r="E12" s="56">
        <v>18</v>
      </c>
      <c r="F12" s="59">
        <f t="shared" si="2"/>
        <v>5.1873198847262249E-2</v>
      </c>
      <c r="G12" s="56">
        <v>41</v>
      </c>
      <c r="H12" s="59">
        <f t="shared" si="3"/>
        <v>0.11815561959654179</v>
      </c>
      <c r="I12" s="56">
        <v>0</v>
      </c>
      <c r="J12" s="59">
        <f t="shared" si="4"/>
        <v>0</v>
      </c>
      <c r="K12">
        <f t="shared" si="0"/>
        <v>59</v>
      </c>
      <c r="L12" s="59">
        <f t="shared" si="5"/>
        <v>0.17002881844380405</v>
      </c>
    </row>
    <row r="13" spans="1:12" x14ac:dyDescent="0.3">
      <c r="A13" t="s">
        <v>21</v>
      </c>
      <c r="B13" s="56">
        <v>2588</v>
      </c>
      <c r="C13" s="56">
        <v>578</v>
      </c>
      <c r="D13" s="59">
        <f t="shared" si="1"/>
        <v>0.223338485316847</v>
      </c>
      <c r="E13" s="56">
        <v>469</v>
      </c>
      <c r="F13" s="59">
        <f t="shared" si="2"/>
        <v>0.18122102009273569</v>
      </c>
      <c r="G13" s="56">
        <v>405</v>
      </c>
      <c r="H13" s="59">
        <f t="shared" si="3"/>
        <v>0.15649149922720249</v>
      </c>
      <c r="I13" s="56">
        <v>0</v>
      </c>
      <c r="J13" s="59">
        <f t="shared" si="4"/>
        <v>0</v>
      </c>
      <c r="K13">
        <f t="shared" si="0"/>
        <v>874</v>
      </c>
      <c r="L13" s="59">
        <f t="shared" si="5"/>
        <v>0.33771251931993818</v>
      </c>
    </row>
    <row r="14" spans="1:12" x14ac:dyDescent="0.3">
      <c r="A14" t="s">
        <v>22</v>
      </c>
      <c r="B14" s="56">
        <v>2</v>
      </c>
      <c r="C14" s="56">
        <v>0</v>
      </c>
      <c r="D14" s="59">
        <f t="shared" si="1"/>
        <v>0</v>
      </c>
      <c r="E14" s="56">
        <v>0</v>
      </c>
      <c r="F14" s="59">
        <f t="shared" si="2"/>
        <v>0</v>
      </c>
      <c r="G14" s="56">
        <v>0</v>
      </c>
      <c r="H14" s="59">
        <f t="shared" si="3"/>
        <v>0</v>
      </c>
      <c r="I14" s="56">
        <v>0</v>
      </c>
      <c r="J14" s="59">
        <f t="shared" si="4"/>
        <v>0</v>
      </c>
      <c r="K14">
        <f t="shared" si="0"/>
        <v>0</v>
      </c>
      <c r="L14" s="59">
        <f t="shared" si="5"/>
        <v>0</v>
      </c>
    </row>
    <row r="15" spans="1:12" x14ac:dyDescent="0.3">
      <c r="A15" t="s">
        <v>23</v>
      </c>
      <c r="B15" s="56">
        <v>17</v>
      </c>
      <c r="C15" s="56">
        <v>5</v>
      </c>
      <c r="D15" s="59">
        <f t="shared" si="1"/>
        <v>0.29411764705882354</v>
      </c>
      <c r="E15" s="56">
        <v>0</v>
      </c>
      <c r="F15" s="59">
        <f t="shared" si="2"/>
        <v>0</v>
      </c>
      <c r="G15" s="56">
        <v>0</v>
      </c>
      <c r="H15" s="59">
        <f t="shared" si="3"/>
        <v>0</v>
      </c>
      <c r="I15" s="56">
        <v>0</v>
      </c>
      <c r="J15" s="59">
        <f t="shared" si="4"/>
        <v>0</v>
      </c>
      <c r="K15">
        <f t="shared" si="0"/>
        <v>0</v>
      </c>
      <c r="L15" s="59">
        <f t="shared" si="5"/>
        <v>0</v>
      </c>
    </row>
    <row r="16" spans="1:12" x14ac:dyDescent="0.3">
      <c r="A16" t="s">
        <v>24</v>
      </c>
      <c r="B16" s="56">
        <v>19</v>
      </c>
      <c r="C16" s="56">
        <v>0</v>
      </c>
      <c r="D16" s="59">
        <f t="shared" si="1"/>
        <v>0</v>
      </c>
      <c r="E16" s="56">
        <v>10</v>
      </c>
      <c r="F16" s="59">
        <f t="shared" si="2"/>
        <v>0.52631578947368418</v>
      </c>
      <c r="G16" s="56">
        <v>0</v>
      </c>
      <c r="H16" s="59">
        <f t="shared" si="3"/>
        <v>0</v>
      </c>
      <c r="I16" s="56">
        <v>0</v>
      </c>
      <c r="J16" s="59">
        <f t="shared" si="4"/>
        <v>0</v>
      </c>
      <c r="K16">
        <f t="shared" si="0"/>
        <v>10</v>
      </c>
      <c r="L16" s="59">
        <f t="shared" si="5"/>
        <v>0.52631578947368418</v>
      </c>
    </row>
    <row r="17" spans="1:12" x14ac:dyDescent="0.3">
      <c r="A17" t="s">
        <v>25</v>
      </c>
      <c r="B17" s="56">
        <v>9</v>
      </c>
      <c r="C17" s="56">
        <v>0</v>
      </c>
      <c r="D17" s="59">
        <f t="shared" si="1"/>
        <v>0</v>
      </c>
      <c r="E17" s="56">
        <v>0</v>
      </c>
      <c r="F17" s="59">
        <f t="shared" si="2"/>
        <v>0</v>
      </c>
      <c r="G17" s="56">
        <v>0</v>
      </c>
      <c r="H17" s="59">
        <f t="shared" si="3"/>
        <v>0</v>
      </c>
      <c r="I17" s="56">
        <v>0</v>
      </c>
      <c r="J17" s="59">
        <f t="shared" si="4"/>
        <v>0</v>
      </c>
      <c r="K17">
        <f t="shared" si="0"/>
        <v>0</v>
      </c>
      <c r="L17" s="59">
        <f t="shared" si="5"/>
        <v>0</v>
      </c>
    </row>
    <row r="18" spans="1:12" x14ac:dyDescent="0.3">
      <c r="A18" t="s">
        <v>26</v>
      </c>
      <c r="B18" s="56">
        <v>322</v>
      </c>
      <c r="C18" s="56">
        <v>151</v>
      </c>
      <c r="D18" s="59">
        <f t="shared" si="1"/>
        <v>0.46894409937888198</v>
      </c>
      <c r="E18" s="56">
        <v>88</v>
      </c>
      <c r="F18" s="59">
        <f t="shared" si="2"/>
        <v>0.27329192546583853</v>
      </c>
      <c r="G18" s="56">
        <v>78</v>
      </c>
      <c r="H18" s="59">
        <f t="shared" si="3"/>
        <v>0.24223602484472051</v>
      </c>
      <c r="I18" s="56">
        <v>0</v>
      </c>
      <c r="J18" s="59">
        <f t="shared" si="4"/>
        <v>0</v>
      </c>
      <c r="K18">
        <f t="shared" si="0"/>
        <v>166</v>
      </c>
      <c r="L18" s="59">
        <f t="shared" si="5"/>
        <v>0.51552795031055898</v>
      </c>
    </row>
    <row r="19" spans="1:12" x14ac:dyDescent="0.3">
      <c r="A19" t="s">
        <v>27</v>
      </c>
      <c r="B19" s="56">
        <v>8</v>
      </c>
      <c r="C19" s="56">
        <v>0</v>
      </c>
      <c r="D19" s="59">
        <f t="shared" si="1"/>
        <v>0</v>
      </c>
      <c r="E19" s="56">
        <v>0</v>
      </c>
      <c r="F19" s="59">
        <f t="shared" si="2"/>
        <v>0</v>
      </c>
      <c r="G19" s="56">
        <v>0</v>
      </c>
      <c r="H19" s="59">
        <f t="shared" si="3"/>
        <v>0</v>
      </c>
      <c r="I19" s="56">
        <v>0</v>
      </c>
      <c r="J19" s="59">
        <f t="shared" si="4"/>
        <v>0</v>
      </c>
      <c r="K19">
        <f t="shared" si="0"/>
        <v>0</v>
      </c>
      <c r="L19" s="59">
        <f t="shared" si="5"/>
        <v>0</v>
      </c>
    </row>
    <row r="20" spans="1:12" x14ac:dyDescent="0.3">
      <c r="A20" t="s">
        <v>28</v>
      </c>
      <c r="B20" s="56">
        <v>42977</v>
      </c>
      <c r="C20" s="56">
        <v>5449</v>
      </c>
      <c r="D20" s="59">
        <f t="shared" si="1"/>
        <v>0.12678874746957675</v>
      </c>
      <c r="E20" s="56">
        <v>5529</v>
      </c>
      <c r="F20" s="59">
        <f t="shared" si="2"/>
        <v>0.12865020825092491</v>
      </c>
      <c r="G20" s="56">
        <v>13477</v>
      </c>
      <c r="H20" s="59">
        <f t="shared" si="3"/>
        <v>0.31358633687786491</v>
      </c>
      <c r="I20" s="56">
        <v>4668</v>
      </c>
      <c r="J20" s="59">
        <f t="shared" si="4"/>
        <v>0.1086162365916653</v>
      </c>
      <c r="K20">
        <f t="shared" si="0"/>
        <v>23674</v>
      </c>
      <c r="L20" s="59">
        <f t="shared" si="5"/>
        <v>0.55085278172045515</v>
      </c>
    </row>
    <row r="21" spans="1:12" x14ac:dyDescent="0.3">
      <c r="A21" t="s">
        <v>29</v>
      </c>
      <c r="B21" s="56">
        <v>1616</v>
      </c>
      <c r="C21" s="56">
        <v>111</v>
      </c>
      <c r="D21" s="59">
        <f t="shared" si="1"/>
        <v>6.8688118811881194E-2</v>
      </c>
      <c r="E21" s="56">
        <v>230</v>
      </c>
      <c r="F21" s="59">
        <f t="shared" si="2"/>
        <v>0.14232673267326731</v>
      </c>
      <c r="G21" s="56">
        <v>389</v>
      </c>
      <c r="H21" s="59">
        <f t="shared" si="3"/>
        <v>0.24071782178217821</v>
      </c>
      <c r="I21" s="56">
        <v>202</v>
      </c>
      <c r="J21" s="59">
        <f t="shared" si="4"/>
        <v>0.125</v>
      </c>
      <c r="K21">
        <f t="shared" si="0"/>
        <v>821</v>
      </c>
      <c r="L21" s="59">
        <f t="shared" si="5"/>
        <v>0.5080445544554455</v>
      </c>
    </row>
    <row r="22" spans="1:12" x14ac:dyDescent="0.3">
      <c r="A22" t="s">
        <v>30</v>
      </c>
      <c r="B22" s="56">
        <v>1835</v>
      </c>
      <c r="C22" s="56">
        <v>139</v>
      </c>
      <c r="D22" s="59">
        <f t="shared" si="1"/>
        <v>7.5749318801089913E-2</v>
      </c>
      <c r="E22" s="56">
        <v>99</v>
      </c>
      <c r="F22" s="59">
        <f t="shared" si="2"/>
        <v>5.3950953678474113E-2</v>
      </c>
      <c r="G22" s="56">
        <v>1319</v>
      </c>
      <c r="H22" s="59">
        <f t="shared" si="3"/>
        <v>0.71880108991825609</v>
      </c>
      <c r="I22" s="56">
        <v>63</v>
      </c>
      <c r="J22" s="59">
        <f t="shared" si="4"/>
        <v>3.4332425068119891E-2</v>
      </c>
      <c r="K22">
        <f t="shared" si="0"/>
        <v>1481</v>
      </c>
      <c r="L22" s="59">
        <f t="shared" si="5"/>
        <v>0.80708446866485017</v>
      </c>
    </row>
    <row r="23" spans="1:12" x14ac:dyDescent="0.3">
      <c r="A23" t="s">
        <v>31</v>
      </c>
      <c r="B23" s="56">
        <v>14521</v>
      </c>
      <c r="C23" s="56">
        <v>11187</v>
      </c>
      <c r="D23" s="59">
        <f t="shared" si="1"/>
        <v>0.77040148750086079</v>
      </c>
      <c r="E23" s="56">
        <v>285</v>
      </c>
      <c r="F23" s="59">
        <f t="shared" si="2"/>
        <v>1.9626747469182564E-2</v>
      </c>
      <c r="G23" s="56">
        <v>0</v>
      </c>
      <c r="H23" s="59">
        <f t="shared" si="3"/>
        <v>0</v>
      </c>
      <c r="I23" s="56">
        <v>0</v>
      </c>
      <c r="J23" s="59">
        <f t="shared" si="4"/>
        <v>0</v>
      </c>
      <c r="K23">
        <f t="shared" si="0"/>
        <v>285</v>
      </c>
      <c r="L23" s="59">
        <f t="shared" si="5"/>
        <v>1.9626747469182564E-2</v>
      </c>
    </row>
    <row r="24" spans="1:12" x14ac:dyDescent="0.3">
      <c r="A24" t="s">
        <v>32</v>
      </c>
      <c r="B24" s="56">
        <v>757</v>
      </c>
      <c r="C24" s="56">
        <v>115</v>
      </c>
      <c r="D24" s="59">
        <f t="shared" si="1"/>
        <v>0.15191545574636725</v>
      </c>
      <c r="E24" s="56">
        <v>124</v>
      </c>
      <c r="F24" s="59">
        <f t="shared" si="2"/>
        <v>0.16380449141347425</v>
      </c>
      <c r="G24" s="56">
        <v>111</v>
      </c>
      <c r="H24" s="59">
        <f t="shared" si="3"/>
        <v>0.14663143989431968</v>
      </c>
      <c r="I24" s="56">
        <v>0</v>
      </c>
      <c r="J24" s="59">
        <f t="shared" si="4"/>
        <v>0</v>
      </c>
      <c r="K24">
        <f t="shared" si="0"/>
        <v>235</v>
      </c>
      <c r="L24" s="59">
        <f t="shared" si="5"/>
        <v>0.3104359313077939</v>
      </c>
    </row>
    <row r="25" spans="1:12" x14ac:dyDescent="0.3">
      <c r="A25" t="s">
        <v>33</v>
      </c>
      <c r="B25" s="56">
        <v>3</v>
      </c>
      <c r="C25" s="56">
        <v>0</v>
      </c>
      <c r="D25" s="59">
        <f t="shared" si="1"/>
        <v>0</v>
      </c>
      <c r="E25" s="56">
        <v>0</v>
      </c>
      <c r="F25" s="59">
        <f t="shared" si="2"/>
        <v>0</v>
      </c>
      <c r="G25" s="56">
        <v>0</v>
      </c>
      <c r="H25" s="59">
        <f t="shared" si="3"/>
        <v>0</v>
      </c>
      <c r="I25" s="56">
        <v>0</v>
      </c>
      <c r="J25" s="59">
        <f t="shared" si="4"/>
        <v>0</v>
      </c>
      <c r="K25">
        <f t="shared" si="0"/>
        <v>0</v>
      </c>
      <c r="L25" s="59">
        <f t="shared" si="5"/>
        <v>0</v>
      </c>
    </row>
    <row r="26" spans="1:12" x14ac:dyDescent="0.3">
      <c r="A26" t="s">
        <v>34</v>
      </c>
      <c r="B26" s="56">
        <v>318</v>
      </c>
      <c r="C26" s="56">
        <v>38</v>
      </c>
      <c r="D26" s="59">
        <f t="shared" si="1"/>
        <v>0.11949685534591195</v>
      </c>
      <c r="E26" s="56">
        <v>4</v>
      </c>
      <c r="F26" s="59">
        <f t="shared" si="2"/>
        <v>1.2578616352201259E-2</v>
      </c>
      <c r="G26" s="56">
        <v>237</v>
      </c>
      <c r="H26" s="59">
        <f t="shared" si="3"/>
        <v>0.74528301886792447</v>
      </c>
      <c r="I26" s="56">
        <v>11</v>
      </c>
      <c r="J26" s="59">
        <f t="shared" si="4"/>
        <v>3.4591194968553458E-2</v>
      </c>
      <c r="K26">
        <f t="shared" si="0"/>
        <v>252</v>
      </c>
      <c r="L26" s="59">
        <f t="shared" si="5"/>
        <v>0.79245283018867929</v>
      </c>
    </row>
    <row r="27" spans="1:12" x14ac:dyDescent="0.3">
      <c r="A27" t="s">
        <v>35</v>
      </c>
      <c r="B27" s="56">
        <v>219</v>
      </c>
      <c r="C27" s="56">
        <v>27</v>
      </c>
      <c r="D27" s="59">
        <f t="shared" si="1"/>
        <v>0.12328767123287671</v>
      </c>
      <c r="E27" s="56">
        <v>59</v>
      </c>
      <c r="F27" s="59">
        <f t="shared" si="2"/>
        <v>0.26940639269406391</v>
      </c>
      <c r="G27" s="56">
        <v>37</v>
      </c>
      <c r="H27" s="59">
        <f t="shared" si="3"/>
        <v>0.16894977168949771</v>
      </c>
      <c r="I27" s="56">
        <v>7</v>
      </c>
      <c r="J27" s="59">
        <f t="shared" si="4"/>
        <v>3.1963470319634701E-2</v>
      </c>
      <c r="K27">
        <f t="shared" si="0"/>
        <v>103</v>
      </c>
      <c r="L27" s="59">
        <f t="shared" si="5"/>
        <v>0.47031963470319632</v>
      </c>
    </row>
    <row r="28" spans="1:12" x14ac:dyDescent="0.3">
      <c r="A28" t="s">
        <v>36</v>
      </c>
      <c r="B28" s="56">
        <v>1134</v>
      </c>
      <c r="C28" s="56">
        <v>653</v>
      </c>
      <c r="D28" s="59">
        <f t="shared" si="1"/>
        <v>0.57583774250440922</v>
      </c>
      <c r="E28" s="56">
        <v>128</v>
      </c>
      <c r="F28" s="59">
        <f t="shared" si="2"/>
        <v>0.1128747795414462</v>
      </c>
      <c r="G28" s="56">
        <v>41</v>
      </c>
      <c r="H28" s="59">
        <f t="shared" si="3"/>
        <v>3.6155202821869487E-2</v>
      </c>
      <c r="I28" s="56">
        <v>0</v>
      </c>
      <c r="J28" s="59">
        <f t="shared" si="4"/>
        <v>0</v>
      </c>
      <c r="K28">
        <f t="shared" si="0"/>
        <v>169</v>
      </c>
      <c r="L28" s="59">
        <f t="shared" si="5"/>
        <v>0.14902998236331569</v>
      </c>
    </row>
    <row r="29" spans="1:12" x14ac:dyDescent="0.3">
      <c r="A29" t="s">
        <v>37</v>
      </c>
      <c r="B29" s="56">
        <v>21</v>
      </c>
      <c r="C29" s="56">
        <v>0</v>
      </c>
      <c r="D29" s="59">
        <f t="shared" si="1"/>
        <v>0</v>
      </c>
      <c r="E29" s="56">
        <v>0</v>
      </c>
      <c r="F29" s="59">
        <f t="shared" si="2"/>
        <v>0</v>
      </c>
      <c r="G29" s="56">
        <v>0</v>
      </c>
      <c r="H29" s="59">
        <f t="shared" si="3"/>
        <v>0</v>
      </c>
      <c r="I29" s="56">
        <v>0</v>
      </c>
      <c r="J29" s="59">
        <f t="shared" si="4"/>
        <v>0</v>
      </c>
      <c r="K29">
        <f t="shared" si="0"/>
        <v>0</v>
      </c>
      <c r="L29" s="59">
        <f t="shared" si="5"/>
        <v>0</v>
      </c>
    </row>
    <row r="30" spans="1:12" x14ac:dyDescent="0.3">
      <c r="A30" t="s">
        <v>39</v>
      </c>
      <c r="B30" s="56">
        <v>2</v>
      </c>
      <c r="C30" s="56">
        <v>0</v>
      </c>
      <c r="D30" s="59">
        <f t="shared" si="1"/>
        <v>0</v>
      </c>
      <c r="E30" s="56">
        <v>0</v>
      </c>
      <c r="F30" s="59">
        <f t="shared" si="2"/>
        <v>0</v>
      </c>
      <c r="G30" s="56">
        <v>0</v>
      </c>
      <c r="H30" s="59">
        <f t="shared" si="3"/>
        <v>0</v>
      </c>
      <c r="I30" s="56">
        <v>0</v>
      </c>
      <c r="J30" s="59">
        <f t="shared" si="4"/>
        <v>0</v>
      </c>
      <c r="K30">
        <f t="shared" si="0"/>
        <v>0</v>
      </c>
      <c r="L30" s="59">
        <f t="shared" si="5"/>
        <v>0</v>
      </c>
    </row>
    <row r="31" spans="1:12" x14ac:dyDescent="0.3">
      <c r="A31" t="s">
        <v>40</v>
      </c>
      <c r="B31" s="56">
        <v>2</v>
      </c>
      <c r="C31" s="56">
        <v>0</v>
      </c>
      <c r="D31" s="59">
        <f t="shared" si="1"/>
        <v>0</v>
      </c>
      <c r="E31" s="56">
        <v>0</v>
      </c>
      <c r="F31" s="59">
        <f t="shared" si="2"/>
        <v>0</v>
      </c>
      <c r="G31" s="56">
        <v>0</v>
      </c>
      <c r="H31" s="59">
        <f t="shared" si="3"/>
        <v>0</v>
      </c>
      <c r="I31" s="56">
        <v>0</v>
      </c>
      <c r="J31" s="59">
        <f t="shared" si="4"/>
        <v>0</v>
      </c>
      <c r="K31">
        <f t="shared" si="0"/>
        <v>0</v>
      </c>
      <c r="L31" s="59">
        <f t="shared" si="5"/>
        <v>0</v>
      </c>
    </row>
    <row r="32" spans="1:12" x14ac:dyDescent="0.3">
      <c r="A32" t="s">
        <v>41</v>
      </c>
      <c r="B32" s="56">
        <v>242</v>
      </c>
      <c r="C32" s="56">
        <v>1</v>
      </c>
      <c r="D32" s="59">
        <f t="shared" si="1"/>
        <v>4.1322314049586778E-3</v>
      </c>
      <c r="E32" s="56">
        <v>0</v>
      </c>
      <c r="F32" s="59">
        <f t="shared" si="2"/>
        <v>0</v>
      </c>
      <c r="G32" s="56">
        <v>3</v>
      </c>
      <c r="H32" s="59">
        <f t="shared" si="3"/>
        <v>1.2396694214876033E-2</v>
      </c>
      <c r="I32" s="56">
        <v>0</v>
      </c>
      <c r="J32" s="59">
        <f t="shared" si="4"/>
        <v>0</v>
      </c>
      <c r="K32">
        <f t="shared" si="0"/>
        <v>3</v>
      </c>
      <c r="L32" s="59">
        <f t="shared" si="5"/>
        <v>1.2396694214876033E-2</v>
      </c>
    </row>
    <row r="33" spans="1:12" x14ac:dyDescent="0.3">
      <c r="A33" t="s">
        <v>42</v>
      </c>
      <c r="B33" s="56">
        <v>1434</v>
      </c>
      <c r="C33" s="56">
        <v>105</v>
      </c>
      <c r="D33" s="59">
        <f t="shared" si="1"/>
        <v>7.3221757322175729E-2</v>
      </c>
      <c r="E33" s="56">
        <v>65</v>
      </c>
      <c r="F33" s="59">
        <f t="shared" si="2"/>
        <v>4.5327754532775454E-2</v>
      </c>
      <c r="G33" s="56">
        <v>390</v>
      </c>
      <c r="H33" s="59">
        <f t="shared" si="3"/>
        <v>0.27196652719665271</v>
      </c>
      <c r="I33" s="56">
        <v>663</v>
      </c>
      <c r="J33" s="59">
        <f t="shared" si="4"/>
        <v>0.46234309623430964</v>
      </c>
      <c r="K33">
        <f t="shared" si="0"/>
        <v>1118</v>
      </c>
      <c r="L33" s="59">
        <f t="shared" si="5"/>
        <v>0.77963737796373778</v>
      </c>
    </row>
    <row r="34" spans="1:12" x14ac:dyDescent="0.3">
      <c r="A34" t="s">
        <v>43</v>
      </c>
      <c r="B34" s="56" t="s">
        <v>38</v>
      </c>
      <c r="C34" s="56" t="s">
        <v>38</v>
      </c>
      <c r="D34" s="56" t="s">
        <v>38</v>
      </c>
      <c r="E34" s="56" t="s">
        <v>38</v>
      </c>
      <c r="F34" s="56" t="s">
        <v>38</v>
      </c>
      <c r="G34" s="56" t="s">
        <v>38</v>
      </c>
      <c r="H34" s="56" t="s">
        <v>38</v>
      </c>
      <c r="I34" s="56" t="s">
        <v>38</v>
      </c>
      <c r="J34" s="56" t="s">
        <v>38</v>
      </c>
      <c r="K34" s="56" t="s">
        <v>38</v>
      </c>
      <c r="L34" s="56" t="s">
        <v>38</v>
      </c>
    </row>
    <row r="35" spans="1:12" x14ac:dyDescent="0.3">
      <c r="A35" t="s">
        <v>44</v>
      </c>
      <c r="B35" s="56">
        <v>1148</v>
      </c>
      <c r="C35" s="56">
        <v>37</v>
      </c>
      <c r="D35" s="59">
        <f t="shared" si="1"/>
        <v>3.2229965156794424E-2</v>
      </c>
      <c r="E35" s="56">
        <v>182</v>
      </c>
      <c r="F35" s="59">
        <f t="shared" si="2"/>
        <v>0.15853658536585366</v>
      </c>
      <c r="G35" s="56">
        <v>916</v>
      </c>
      <c r="H35" s="59">
        <f t="shared" si="3"/>
        <v>0.79790940766550522</v>
      </c>
      <c r="I35" s="56">
        <v>13</v>
      </c>
      <c r="J35" s="59">
        <f t="shared" si="4"/>
        <v>1.1324041811846691E-2</v>
      </c>
      <c r="K35">
        <f t="shared" si="0"/>
        <v>1111</v>
      </c>
      <c r="L35" s="59">
        <f t="shared" si="5"/>
        <v>0.96777003484320556</v>
      </c>
    </row>
    <row r="36" spans="1:12" x14ac:dyDescent="0.3">
      <c r="A36" t="s">
        <v>45</v>
      </c>
      <c r="B36" s="56">
        <v>22</v>
      </c>
      <c r="C36" s="56">
        <v>0</v>
      </c>
      <c r="D36" s="59">
        <f t="shared" si="1"/>
        <v>0</v>
      </c>
      <c r="E36" s="56">
        <v>0</v>
      </c>
      <c r="F36" s="59">
        <f t="shared" si="2"/>
        <v>0</v>
      </c>
      <c r="G36" s="56">
        <v>0</v>
      </c>
      <c r="H36" s="59">
        <f t="shared" si="3"/>
        <v>0</v>
      </c>
      <c r="I36" s="56">
        <v>0</v>
      </c>
      <c r="J36" s="59">
        <f t="shared" si="4"/>
        <v>0</v>
      </c>
      <c r="K36">
        <f t="shared" si="0"/>
        <v>0</v>
      </c>
      <c r="L36" s="59">
        <f t="shared" si="5"/>
        <v>0</v>
      </c>
    </row>
    <row r="37" spans="1:12" x14ac:dyDescent="0.3">
      <c r="A37" t="s">
        <v>46</v>
      </c>
      <c r="B37" s="56">
        <v>226</v>
      </c>
      <c r="C37" s="56">
        <v>36</v>
      </c>
      <c r="D37" s="59">
        <f t="shared" si="1"/>
        <v>0.15929203539823009</v>
      </c>
      <c r="E37" s="56">
        <v>0</v>
      </c>
      <c r="F37" s="59">
        <f t="shared" si="2"/>
        <v>0</v>
      </c>
      <c r="G37" s="56">
        <v>0</v>
      </c>
      <c r="H37" s="59">
        <f t="shared" si="3"/>
        <v>0</v>
      </c>
      <c r="I37" s="56">
        <v>0</v>
      </c>
      <c r="J37" s="59">
        <f t="shared" si="4"/>
        <v>0</v>
      </c>
      <c r="K37">
        <f t="shared" si="0"/>
        <v>0</v>
      </c>
      <c r="L37" s="59">
        <f t="shared" si="5"/>
        <v>0</v>
      </c>
    </row>
    <row r="38" spans="1:12" x14ac:dyDescent="0.3">
      <c r="A38" t="s">
        <v>47</v>
      </c>
      <c r="B38" s="56" t="s">
        <v>38</v>
      </c>
      <c r="C38" s="56" t="s">
        <v>38</v>
      </c>
      <c r="D38" s="56" t="s">
        <v>38</v>
      </c>
      <c r="E38" s="56" t="s">
        <v>38</v>
      </c>
      <c r="F38" s="56" t="s">
        <v>38</v>
      </c>
      <c r="G38" s="56" t="s">
        <v>38</v>
      </c>
      <c r="H38" s="56" t="s">
        <v>38</v>
      </c>
      <c r="I38" s="56" t="s">
        <v>38</v>
      </c>
      <c r="J38" s="56" t="s">
        <v>38</v>
      </c>
      <c r="K38" s="56" t="s">
        <v>38</v>
      </c>
      <c r="L38" s="56" t="s">
        <v>38</v>
      </c>
    </row>
    <row r="39" spans="1:12" x14ac:dyDescent="0.3">
      <c r="A39" t="s">
        <v>48</v>
      </c>
      <c r="B39" s="56">
        <v>3</v>
      </c>
      <c r="C39" s="56">
        <v>0</v>
      </c>
      <c r="D39" s="59">
        <f t="shared" si="1"/>
        <v>0</v>
      </c>
      <c r="E39" s="56">
        <v>0</v>
      </c>
      <c r="F39" s="59">
        <f t="shared" si="2"/>
        <v>0</v>
      </c>
      <c r="G39" s="56">
        <v>0</v>
      </c>
      <c r="H39" s="59">
        <f t="shared" si="3"/>
        <v>0</v>
      </c>
      <c r="I39" s="56">
        <v>0</v>
      </c>
      <c r="J39" s="59">
        <f t="shared" si="4"/>
        <v>0</v>
      </c>
      <c r="K39">
        <f t="shared" si="0"/>
        <v>0</v>
      </c>
      <c r="L39" s="59">
        <f t="shared" si="5"/>
        <v>0</v>
      </c>
    </row>
    <row r="40" spans="1:12" x14ac:dyDescent="0.3">
      <c r="A40" t="s">
        <v>49</v>
      </c>
      <c r="B40" s="56">
        <v>10015</v>
      </c>
      <c r="C40" s="56">
        <v>2295</v>
      </c>
      <c r="D40" s="59">
        <f t="shared" si="1"/>
        <v>0.2291562656015976</v>
      </c>
      <c r="E40" s="56">
        <v>1365</v>
      </c>
      <c r="F40" s="59">
        <f t="shared" si="2"/>
        <v>0.13629555666500251</v>
      </c>
      <c r="G40" s="56">
        <v>3283</v>
      </c>
      <c r="H40" s="59">
        <f t="shared" si="3"/>
        <v>0.32780828756864705</v>
      </c>
      <c r="I40" s="56">
        <v>614</v>
      </c>
      <c r="J40" s="59">
        <f t="shared" si="4"/>
        <v>6.1308037943085369E-2</v>
      </c>
      <c r="K40">
        <f t="shared" si="0"/>
        <v>5262</v>
      </c>
      <c r="L40" s="59">
        <f t="shared" si="5"/>
        <v>0.52541188217673485</v>
      </c>
    </row>
    <row r="41" spans="1:12" x14ac:dyDescent="0.3">
      <c r="A41" t="s">
        <v>50</v>
      </c>
      <c r="B41" s="56">
        <v>2</v>
      </c>
      <c r="C41" s="56">
        <v>0</v>
      </c>
      <c r="D41" s="59">
        <f t="shared" si="1"/>
        <v>0</v>
      </c>
      <c r="E41" s="56">
        <v>0</v>
      </c>
      <c r="F41" s="59">
        <f t="shared" si="2"/>
        <v>0</v>
      </c>
      <c r="G41" s="56">
        <v>0</v>
      </c>
      <c r="H41" s="59">
        <f t="shared" si="3"/>
        <v>0</v>
      </c>
      <c r="I41" s="56">
        <v>0</v>
      </c>
      <c r="J41" s="59">
        <f t="shared" si="4"/>
        <v>0</v>
      </c>
      <c r="K41">
        <f t="shared" si="0"/>
        <v>0</v>
      </c>
      <c r="L41" s="59">
        <f t="shared" si="5"/>
        <v>0</v>
      </c>
    </row>
    <row r="42" spans="1:12" x14ac:dyDescent="0.3">
      <c r="A42" t="s">
        <v>51</v>
      </c>
      <c r="B42" s="56">
        <v>13</v>
      </c>
      <c r="C42" s="56">
        <v>8</v>
      </c>
      <c r="D42" s="59">
        <f t="shared" si="1"/>
        <v>0.61538461538461542</v>
      </c>
      <c r="E42" s="56">
        <v>3</v>
      </c>
      <c r="F42" s="59">
        <f t="shared" si="2"/>
        <v>0.23076923076923078</v>
      </c>
      <c r="G42" s="56">
        <v>0</v>
      </c>
      <c r="H42" s="59">
        <f t="shared" si="3"/>
        <v>0</v>
      </c>
      <c r="I42" s="56">
        <v>0</v>
      </c>
      <c r="J42" s="59">
        <f t="shared" si="4"/>
        <v>0</v>
      </c>
      <c r="K42">
        <f t="shared" si="0"/>
        <v>3</v>
      </c>
      <c r="L42" s="59">
        <f t="shared" si="5"/>
        <v>0.23076923076923078</v>
      </c>
    </row>
    <row r="43" spans="1:12" x14ac:dyDescent="0.3">
      <c r="A43" t="s">
        <v>52</v>
      </c>
      <c r="B43" s="56">
        <v>2256</v>
      </c>
      <c r="C43" s="56">
        <v>201</v>
      </c>
      <c r="D43" s="59">
        <f t="shared" si="1"/>
        <v>8.9095744680851061E-2</v>
      </c>
      <c r="E43" s="56">
        <v>296</v>
      </c>
      <c r="F43" s="59">
        <f t="shared" si="2"/>
        <v>0.13120567375886524</v>
      </c>
      <c r="G43" s="56">
        <v>278</v>
      </c>
      <c r="H43" s="59">
        <f t="shared" si="3"/>
        <v>0.12322695035460993</v>
      </c>
      <c r="I43" s="56">
        <v>0</v>
      </c>
      <c r="J43" s="59">
        <f t="shared" si="4"/>
        <v>0</v>
      </c>
      <c r="K43">
        <f t="shared" si="0"/>
        <v>574</v>
      </c>
      <c r="L43" s="59">
        <f t="shared" si="5"/>
        <v>0.25443262411347517</v>
      </c>
    </row>
    <row r="44" spans="1:12" x14ac:dyDescent="0.3">
      <c r="A44" t="s">
        <v>53</v>
      </c>
      <c r="B44" s="56">
        <v>35004</v>
      </c>
      <c r="C44" s="56">
        <v>12152</v>
      </c>
      <c r="D44" s="59">
        <f t="shared" si="1"/>
        <v>0.34716032453433893</v>
      </c>
      <c r="E44" s="56">
        <v>0</v>
      </c>
      <c r="F44" s="59">
        <f t="shared" si="2"/>
        <v>0</v>
      </c>
      <c r="G44" s="56">
        <v>0</v>
      </c>
      <c r="H44" s="59">
        <f t="shared" si="3"/>
        <v>0</v>
      </c>
      <c r="I44" s="56">
        <v>0</v>
      </c>
      <c r="J44" s="59">
        <f t="shared" si="4"/>
        <v>0</v>
      </c>
      <c r="K44">
        <f t="shared" si="0"/>
        <v>0</v>
      </c>
      <c r="L44" s="59">
        <f t="shared" si="5"/>
        <v>0</v>
      </c>
    </row>
    <row r="45" spans="1:12" x14ac:dyDescent="0.3">
      <c r="A45" t="s">
        <v>54</v>
      </c>
      <c r="B45" s="56">
        <v>1898</v>
      </c>
      <c r="C45" s="56">
        <v>275</v>
      </c>
      <c r="D45" s="59">
        <f t="shared" si="1"/>
        <v>0.14488935721812435</v>
      </c>
      <c r="E45" s="56">
        <v>97</v>
      </c>
      <c r="F45" s="59">
        <f t="shared" si="2"/>
        <v>5.1106427818756586E-2</v>
      </c>
      <c r="G45" s="56">
        <v>470</v>
      </c>
      <c r="H45" s="59">
        <f t="shared" si="3"/>
        <v>0.2476290832455216</v>
      </c>
      <c r="I45" s="56">
        <v>0</v>
      </c>
      <c r="J45" s="59">
        <f t="shared" si="4"/>
        <v>0</v>
      </c>
      <c r="K45">
        <f t="shared" si="0"/>
        <v>567</v>
      </c>
      <c r="L45" s="59">
        <f t="shared" si="5"/>
        <v>0.2987355110642782</v>
      </c>
    </row>
    <row r="46" spans="1:12" x14ac:dyDescent="0.3">
      <c r="A46" t="s">
        <v>55</v>
      </c>
      <c r="B46" s="56">
        <v>7</v>
      </c>
      <c r="C46" s="56">
        <v>0</v>
      </c>
      <c r="D46" s="59">
        <f t="shared" si="1"/>
        <v>0</v>
      </c>
      <c r="E46" s="56">
        <v>0</v>
      </c>
      <c r="F46" s="59">
        <f t="shared" si="2"/>
        <v>0</v>
      </c>
      <c r="G46" s="56">
        <v>0</v>
      </c>
      <c r="H46" s="59">
        <f t="shared" si="3"/>
        <v>0</v>
      </c>
      <c r="I46" s="56">
        <v>0</v>
      </c>
      <c r="J46" s="59">
        <f t="shared" si="4"/>
        <v>0</v>
      </c>
      <c r="K46">
        <f t="shared" si="0"/>
        <v>0</v>
      </c>
      <c r="L46" s="59">
        <f t="shared" si="5"/>
        <v>0</v>
      </c>
    </row>
    <row r="47" spans="1:12" x14ac:dyDescent="0.3">
      <c r="A47" t="s">
        <v>56</v>
      </c>
      <c r="B47" s="56">
        <v>230</v>
      </c>
      <c r="C47" s="56">
        <v>0</v>
      </c>
      <c r="D47" s="59">
        <f t="shared" si="1"/>
        <v>0</v>
      </c>
      <c r="E47" s="56">
        <v>230</v>
      </c>
      <c r="F47" s="59">
        <f t="shared" si="2"/>
        <v>1</v>
      </c>
      <c r="G47" s="56">
        <v>0</v>
      </c>
      <c r="H47" s="59">
        <f t="shared" si="3"/>
        <v>0</v>
      </c>
      <c r="I47" s="56">
        <v>0</v>
      </c>
      <c r="J47" s="59">
        <f t="shared" si="4"/>
        <v>0</v>
      </c>
      <c r="K47">
        <f t="shared" si="0"/>
        <v>230</v>
      </c>
      <c r="L47" s="59">
        <f t="shared" si="5"/>
        <v>1</v>
      </c>
    </row>
    <row r="48" spans="1:12" x14ac:dyDescent="0.3">
      <c r="A48" t="s">
        <v>57</v>
      </c>
      <c r="B48" s="56">
        <v>5</v>
      </c>
      <c r="C48" s="56">
        <v>0</v>
      </c>
      <c r="D48" s="59">
        <f t="shared" si="1"/>
        <v>0</v>
      </c>
      <c r="E48" s="56">
        <v>0</v>
      </c>
      <c r="F48" s="59">
        <f t="shared" si="2"/>
        <v>0</v>
      </c>
      <c r="G48" s="56">
        <v>0</v>
      </c>
      <c r="H48" s="59">
        <f t="shared" si="3"/>
        <v>0</v>
      </c>
      <c r="I48" s="56">
        <v>0</v>
      </c>
      <c r="J48" s="59">
        <f t="shared" si="4"/>
        <v>0</v>
      </c>
      <c r="K48">
        <f t="shared" si="0"/>
        <v>0</v>
      </c>
      <c r="L48" s="59">
        <f t="shared" si="5"/>
        <v>0</v>
      </c>
    </row>
    <row r="49" spans="1:12" x14ac:dyDescent="0.3">
      <c r="A49" t="s">
        <v>58</v>
      </c>
      <c r="B49" s="56">
        <v>494</v>
      </c>
      <c r="C49" s="56">
        <v>13</v>
      </c>
      <c r="D49" s="59">
        <f t="shared" si="1"/>
        <v>2.6315789473684209E-2</v>
      </c>
      <c r="E49" s="56">
        <v>0</v>
      </c>
      <c r="F49" s="59">
        <f t="shared" si="2"/>
        <v>0</v>
      </c>
      <c r="G49" s="56">
        <v>279</v>
      </c>
      <c r="H49" s="59">
        <f t="shared" si="3"/>
        <v>0.56477732793522262</v>
      </c>
      <c r="I49" s="56">
        <v>0</v>
      </c>
      <c r="J49" s="59">
        <f t="shared" si="4"/>
        <v>0</v>
      </c>
      <c r="K49">
        <f t="shared" si="0"/>
        <v>279</v>
      </c>
      <c r="L49" s="59">
        <f t="shared" si="5"/>
        <v>0.56477732793522262</v>
      </c>
    </row>
    <row r="50" spans="1:12" x14ac:dyDescent="0.3">
      <c r="A50" t="s">
        <v>59</v>
      </c>
      <c r="B50" s="56">
        <v>177</v>
      </c>
      <c r="C50" s="56">
        <v>25</v>
      </c>
      <c r="D50" s="59">
        <f t="shared" si="1"/>
        <v>0.14124293785310735</v>
      </c>
      <c r="E50" s="56">
        <v>59</v>
      </c>
      <c r="F50" s="59">
        <f t="shared" si="2"/>
        <v>0.33333333333333331</v>
      </c>
      <c r="G50" s="56">
        <v>41</v>
      </c>
      <c r="H50" s="59">
        <f t="shared" si="3"/>
        <v>0.23163841807909605</v>
      </c>
      <c r="I50" s="56">
        <v>0</v>
      </c>
      <c r="J50" s="59">
        <f t="shared" si="4"/>
        <v>0</v>
      </c>
      <c r="K50">
        <f t="shared" si="0"/>
        <v>100</v>
      </c>
      <c r="L50" s="59">
        <f t="shared" si="5"/>
        <v>0.56497175141242939</v>
      </c>
    </row>
    <row r="51" spans="1:12" x14ac:dyDescent="0.3">
      <c r="A51" t="s">
        <v>60</v>
      </c>
      <c r="B51" s="56">
        <v>2172</v>
      </c>
      <c r="C51" s="56">
        <v>239</v>
      </c>
      <c r="D51" s="59">
        <f t="shared" si="1"/>
        <v>0.11003683241252302</v>
      </c>
      <c r="E51" s="56">
        <v>635</v>
      </c>
      <c r="F51" s="59">
        <f t="shared" si="2"/>
        <v>0.2923572744014733</v>
      </c>
      <c r="G51" s="56">
        <v>287</v>
      </c>
      <c r="H51" s="59">
        <f t="shared" si="3"/>
        <v>0.13213627992633517</v>
      </c>
      <c r="I51" s="56">
        <v>237</v>
      </c>
      <c r="J51" s="59">
        <f t="shared" si="4"/>
        <v>0.10911602209944751</v>
      </c>
      <c r="K51">
        <f t="shared" si="0"/>
        <v>1159</v>
      </c>
      <c r="L51" s="59">
        <f t="shared" si="5"/>
        <v>0.53360957642725604</v>
      </c>
    </row>
    <row r="52" spans="1:12" x14ac:dyDescent="0.3">
      <c r="A52" t="s">
        <v>61</v>
      </c>
      <c r="B52" s="56">
        <v>117</v>
      </c>
      <c r="C52" s="56">
        <v>0</v>
      </c>
      <c r="D52" s="59">
        <f t="shared" si="1"/>
        <v>0</v>
      </c>
      <c r="E52" s="56">
        <v>0</v>
      </c>
      <c r="F52" s="59">
        <f t="shared" si="2"/>
        <v>0</v>
      </c>
      <c r="G52" s="56">
        <v>99</v>
      </c>
      <c r="H52" s="59">
        <f t="shared" si="3"/>
        <v>0.84615384615384615</v>
      </c>
      <c r="I52" s="56">
        <v>0</v>
      </c>
      <c r="J52" s="59">
        <f t="shared" si="4"/>
        <v>0</v>
      </c>
      <c r="K52">
        <f t="shared" si="0"/>
        <v>99</v>
      </c>
      <c r="L52" s="59">
        <f t="shared" si="5"/>
        <v>0.84615384615384615</v>
      </c>
    </row>
    <row r="53" spans="1:12" x14ac:dyDescent="0.3">
      <c r="A53" t="s">
        <v>62</v>
      </c>
      <c r="B53" s="56">
        <v>3</v>
      </c>
      <c r="C53" s="56">
        <v>0</v>
      </c>
      <c r="D53" s="59">
        <f t="shared" si="1"/>
        <v>0</v>
      </c>
      <c r="E53" s="56">
        <v>0</v>
      </c>
      <c r="F53" s="59">
        <f t="shared" si="2"/>
        <v>0</v>
      </c>
      <c r="G53" s="56">
        <v>0</v>
      </c>
      <c r="H53" s="59">
        <f t="shared" si="3"/>
        <v>0</v>
      </c>
      <c r="I53" s="56">
        <v>0</v>
      </c>
      <c r="J53" s="59">
        <f t="shared" si="4"/>
        <v>0</v>
      </c>
      <c r="K53">
        <f t="shared" si="0"/>
        <v>0</v>
      </c>
      <c r="L53" s="59">
        <f t="shared" si="5"/>
        <v>0</v>
      </c>
    </row>
    <row r="54" spans="1:12" x14ac:dyDescent="0.3">
      <c r="A54" t="s">
        <v>63</v>
      </c>
      <c r="B54" s="56">
        <v>975</v>
      </c>
      <c r="C54" s="56">
        <v>0</v>
      </c>
      <c r="D54" s="59">
        <f t="shared" si="1"/>
        <v>0</v>
      </c>
      <c r="E54" s="56">
        <v>16</v>
      </c>
      <c r="F54" s="59">
        <f t="shared" si="2"/>
        <v>1.641025641025641E-2</v>
      </c>
      <c r="G54" s="56">
        <v>346</v>
      </c>
      <c r="H54" s="59">
        <f t="shared" si="3"/>
        <v>0.35487179487179488</v>
      </c>
      <c r="I54" s="56">
        <v>102</v>
      </c>
      <c r="J54" s="59">
        <f t="shared" si="4"/>
        <v>0.10461538461538461</v>
      </c>
      <c r="K54">
        <f t="shared" si="0"/>
        <v>464</v>
      </c>
      <c r="L54" s="59">
        <f t="shared" si="5"/>
        <v>0.47589743589743588</v>
      </c>
    </row>
    <row r="55" spans="1:12" x14ac:dyDescent="0.3">
      <c r="A55" t="s">
        <v>64</v>
      </c>
      <c r="B55" s="56">
        <v>35</v>
      </c>
      <c r="C55" s="56">
        <v>8</v>
      </c>
      <c r="D55" s="59">
        <f t="shared" si="1"/>
        <v>0.22857142857142856</v>
      </c>
      <c r="E55" s="56">
        <v>2</v>
      </c>
      <c r="F55" s="59">
        <f t="shared" si="2"/>
        <v>5.7142857142857141E-2</v>
      </c>
      <c r="G55" s="56">
        <v>21</v>
      </c>
      <c r="H55" s="59">
        <f t="shared" si="3"/>
        <v>0.6</v>
      </c>
      <c r="I55" s="56">
        <v>0</v>
      </c>
      <c r="J55" s="59">
        <f t="shared" si="4"/>
        <v>0</v>
      </c>
      <c r="K55">
        <f t="shared" si="0"/>
        <v>23</v>
      </c>
      <c r="L55" s="59">
        <f t="shared" si="5"/>
        <v>0.65714285714285714</v>
      </c>
    </row>
    <row r="56" spans="1:12" x14ac:dyDescent="0.3">
      <c r="A56" t="s">
        <v>65</v>
      </c>
      <c r="B56" s="56">
        <v>1</v>
      </c>
      <c r="C56" s="56">
        <v>0</v>
      </c>
      <c r="D56" s="59">
        <f t="shared" si="1"/>
        <v>0</v>
      </c>
      <c r="E56" s="56">
        <v>0</v>
      </c>
      <c r="F56" s="59">
        <f t="shared" si="2"/>
        <v>0</v>
      </c>
      <c r="G56" s="56">
        <v>0</v>
      </c>
      <c r="H56" s="59">
        <f t="shared" si="3"/>
        <v>0</v>
      </c>
      <c r="I56" s="56">
        <v>0</v>
      </c>
      <c r="J56" s="59">
        <f t="shared" si="4"/>
        <v>0</v>
      </c>
      <c r="K56">
        <f t="shared" si="0"/>
        <v>0</v>
      </c>
      <c r="L56" s="59">
        <f t="shared" si="5"/>
        <v>0</v>
      </c>
    </row>
    <row r="57" spans="1:12" x14ac:dyDescent="0.3">
      <c r="A57" t="s">
        <v>66</v>
      </c>
      <c r="B57" s="56">
        <v>807</v>
      </c>
      <c r="C57" s="56">
        <v>331</v>
      </c>
      <c r="D57" s="59">
        <f t="shared" si="1"/>
        <v>0.41016109045848825</v>
      </c>
      <c r="E57" s="56">
        <v>175</v>
      </c>
      <c r="F57" s="59">
        <f t="shared" si="2"/>
        <v>0.21685254027261464</v>
      </c>
      <c r="G57" s="56">
        <v>169</v>
      </c>
      <c r="H57" s="59">
        <f t="shared" si="3"/>
        <v>0.2094175960346964</v>
      </c>
      <c r="I57" s="56">
        <v>6</v>
      </c>
      <c r="J57" s="59">
        <f t="shared" si="4"/>
        <v>7.4349442379182153E-3</v>
      </c>
      <c r="K57">
        <f t="shared" si="0"/>
        <v>350</v>
      </c>
      <c r="L57" s="59">
        <f t="shared" si="5"/>
        <v>0.43370508054522927</v>
      </c>
    </row>
    <row r="58" spans="1:12" x14ac:dyDescent="0.3">
      <c r="A58" t="s">
        <v>67</v>
      </c>
      <c r="B58" s="56">
        <v>101</v>
      </c>
      <c r="C58" s="56">
        <v>0</v>
      </c>
      <c r="D58" s="59">
        <f t="shared" si="1"/>
        <v>0</v>
      </c>
      <c r="E58" s="56">
        <v>0</v>
      </c>
      <c r="F58" s="59">
        <f t="shared" si="2"/>
        <v>0</v>
      </c>
      <c r="G58" s="56">
        <v>0</v>
      </c>
      <c r="H58" s="59">
        <f t="shared" si="3"/>
        <v>0</v>
      </c>
      <c r="I58" s="56">
        <v>0</v>
      </c>
      <c r="J58" s="59">
        <f t="shared" si="4"/>
        <v>0</v>
      </c>
      <c r="K58">
        <f t="shared" si="0"/>
        <v>0</v>
      </c>
      <c r="L58" s="59">
        <f t="shared" si="5"/>
        <v>0</v>
      </c>
    </row>
    <row r="59" spans="1:12" x14ac:dyDescent="0.3">
      <c r="A59" t="s">
        <v>68</v>
      </c>
      <c r="B59" s="56">
        <v>187</v>
      </c>
      <c r="C59" s="56">
        <v>85</v>
      </c>
      <c r="D59" s="59">
        <f t="shared" si="1"/>
        <v>0.45454545454545453</v>
      </c>
      <c r="E59" s="56">
        <v>4</v>
      </c>
      <c r="F59" s="59">
        <f t="shared" si="2"/>
        <v>2.1390374331550801E-2</v>
      </c>
      <c r="G59" s="56">
        <v>74</v>
      </c>
      <c r="H59" s="59">
        <f t="shared" si="3"/>
        <v>0.39572192513368987</v>
      </c>
      <c r="I59" s="56">
        <v>0</v>
      </c>
      <c r="J59" s="59">
        <f t="shared" si="4"/>
        <v>0</v>
      </c>
      <c r="K59">
        <f t="shared" si="0"/>
        <v>78</v>
      </c>
      <c r="L59" s="59">
        <f t="shared" si="5"/>
        <v>0.41711229946524064</v>
      </c>
    </row>
    <row r="60" spans="1:12" s="60" customFormat="1" x14ac:dyDescent="0.3">
      <c r="A60" s="60" t="s">
        <v>69</v>
      </c>
      <c r="B60" s="57">
        <f>SUM(B4:B59)</f>
        <v>128888</v>
      </c>
      <c r="C60" s="57">
        <f>SUM(C4:C59)</f>
        <v>35550</v>
      </c>
      <c r="D60" s="61">
        <f>C60/B60</f>
        <v>0.27582086773012227</v>
      </c>
      <c r="E60" s="57">
        <f>SUM(E4:E59)</f>
        <v>11123</v>
      </c>
      <c r="F60" s="61">
        <f>E60/B60</f>
        <v>8.6299733101607601E-2</v>
      </c>
      <c r="G60" s="57">
        <f>SUM(G4:G59)</f>
        <v>24464</v>
      </c>
      <c r="H60" s="61">
        <f>G60/B60</f>
        <v>0.18980820557383155</v>
      </c>
      <c r="I60" s="57">
        <f>SUM(I4:I59)</f>
        <v>6686</v>
      </c>
      <c r="J60" s="61">
        <f>I60/B60</f>
        <v>5.1874495686177149E-2</v>
      </c>
      <c r="K60" s="60">
        <f t="shared" si="0"/>
        <v>42273</v>
      </c>
      <c r="L60" s="61">
        <f>K60/B60</f>
        <v>0.32798243436161628</v>
      </c>
    </row>
    <row r="61" spans="1:12" s="2" customFormat="1" ht="26.4" x14ac:dyDescent="0.25">
      <c r="B61" s="4" t="s">
        <v>84</v>
      </c>
      <c r="C61" s="4" t="s">
        <v>84</v>
      </c>
      <c r="D61" s="4" t="s">
        <v>11</v>
      </c>
      <c r="E61" s="4" t="s">
        <v>84</v>
      </c>
      <c r="F61" s="4" t="s">
        <v>11</v>
      </c>
      <c r="G61" s="4" t="s">
        <v>84</v>
      </c>
      <c r="H61" s="4" t="s">
        <v>11</v>
      </c>
      <c r="I61" s="4" t="s">
        <v>84</v>
      </c>
      <c r="J61" s="4" t="s">
        <v>11</v>
      </c>
      <c r="K61" s="4" t="s">
        <v>84</v>
      </c>
      <c r="L61" s="4" t="s">
        <v>11</v>
      </c>
    </row>
    <row r="62" spans="1:12" s="2" customFormat="1" ht="40.200000000000003" customHeight="1" x14ac:dyDescent="0.25">
      <c r="B62" s="4" t="s">
        <v>78</v>
      </c>
      <c r="C62" s="68" t="s">
        <v>79</v>
      </c>
      <c r="D62" s="68"/>
      <c r="E62" s="69" t="s">
        <v>80</v>
      </c>
      <c r="F62" s="69"/>
      <c r="G62" s="70" t="s">
        <v>81</v>
      </c>
      <c r="H62" s="70"/>
      <c r="I62" s="71" t="s">
        <v>85</v>
      </c>
      <c r="J62" s="71"/>
      <c r="K62" s="67" t="s">
        <v>86</v>
      </c>
      <c r="L62" s="67"/>
    </row>
  </sheetData>
  <mergeCells count="15">
    <mergeCell ref="K1:L1"/>
    <mergeCell ref="K2:L2"/>
    <mergeCell ref="C62:D62"/>
    <mergeCell ref="E62:F62"/>
    <mergeCell ref="G62:H62"/>
    <mergeCell ref="I62:J62"/>
    <mergeCell ref="K62:L62"/>
    <mergeCell ref="C2:D2"/>
    <mergeCell ref="E2:F2"/>
    <mergeCell ref="G2:H2"/>
    <mergeCell ref="I2:J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DF19-ABA1-4460-A1FD-56EFF90DBF80}">
  <dimension ref="A1:W62"/>
  <sheetViews>
    <sheetView topLeftCell="H1" zoomScale="70" zoomScaleNormal="70" workbookViewId="0">
      <selection activeCell="T22" sqref="T22"/>
    </sheetView>
  </sheetViews>
  <sheetFormatPr defaultColWidth="8.88671875" defaultRowHeight="14.4" x14ac:dyDescent="0.3"/>
  <cols>
    <col min="1" max="1" width="23.6640625" style="32" customWidth="1"/>
    <col min="2" max="2" width="21" style="32" customWidth="1"/>
    <col min="3" max="4" width="24.6640625" style="32" customWidth="1"/>
    <col min="5" max="5" width="8.88671875" style="33"/>
    <col min="6" max="6" width="24.6640625" style="32" customWidth="1"/>
    <col min="7" max="7" width="8.88671875" style="33"/>
    <col min="8" max="8" width="24.6640625" style="32" customWidth="1"/>
    <col min="9" max="9" width="8.88671875" style="33"/>
    <col min="10" max="10" width="24.6640625" style="32" customWidth="1"/>
    <col min="11" max="11" width="8.88671875" style="33"/>
    <col min="12" max="12" width="24.6640625" style="32" customWidth="1"/>
    <col min="13" max="13" width="8.88671875" style="33"/>
    <col min="14" max="14" width="24.6640625" style="32" customWidth="1"/>
    <col min="15" max="15" width="8.88671875" style="33"/>
    <col min="16" max="16" width="24.6640625" style="32" customWidth="1"/>
    <col min="17" max="17" width="8.88671875" style="33"/>
    <col min="18" max="18" width="24.6640625" style="32" customWidth="1"/>
    <col min="19" max="19" width="8.88671875" style="33"/>
    <col min="20" max="20" width="24.6640625" style="32" customWidth="1"/>
    <col min="21" max="21" width="8.88671875" style="33"/>
    <col min="22" max="22" width="24.6640625" style="32" customWidth="1"/>
    <col min="23" max="23" width="8.88671875" style="33"/>
    <col min="24" max="16384" width="8.88671875" style="32"/>
  </cols>
  <sheetData>
    <row r="1" spans="1:23" s="27" customFormat="1" ht="51.6" customHeight="1" x14ac:dyDescent="0.3">
      <c r="A1" s="25" t="s">
        <v>0</v>
      </c>
      <c r="B1" s="4" t="s">
        <v>87</v>
      </c>
      <c r="C1" s="26" t="s">
        <v>103</v>
      </c>
      <c r="D1" s="68" t="s">
        <v>104</v>
      </c>
      <c r="E1" s="68"/>
      <c r="F1" s="68" t="s">
        <v>105</v>
      </c>
      <c r="G1" s="68"/>
      <c r="H1" s="69" t="s">
        <v>106</v>
      </c>
      <c r="I1" s="69"/>
      <c r="J1" s="69" t="s">
        <v>107</v>
      </c>
      <c r="K1" s="69"/>
      <c r="L1" s="70" t="s">
        <v>108</v>
      </c>
      <c r="M1" s="70"/>
      <c r="N1" s="70" t="s">
        <v>109</v>
      </c>
      <c r="O1" s="70"/>
      <c r="P1" s="71" t="s">
        <v>110</v>
      </c>
      <c r="Q1" s="71"/>
      <c r="R1" s="71" t="s">
        <v>111</v>
      </c>
      <c r="S1" s="71"/>
      <c r="T1" s="67" t="s">
        <v>112</v>
      </c>
      <c r="U1" s="67"/>
      <c r="V1" s="67" t="s">
        <v>113</v>
      </c>
      <c r="W1" s="67"/>
    </row>
    <row r="2" spans="1:23" s="27" customFormat="1" x14ac:dyDescent="0.3">
      <c r="A2" s="63" t="s">
        <v>7</v>
      </c>
      <c r="B2" s="76">
        <v>2018</v>
      </c>
      <c r="C2" s="76"/>
      <c r="D2" s="67" t="s">
        <v>8</v>
      </c>
      <c r="E2" s="67"/>
      <c r="F2" s="67" t="s">
        <v>8</v>
      </c>
      <c r="G2" s="67"/>
      <c r="H2" s="67" t="s">
        <v>8</v>
      </c>
      <c r="I2" s="67"/>
      <c r="J2" s="67" t="s">
        <v>8</v>
      </c>
      <c r="K2" s="67"/>
      <c r="L2" s="67" t="s">
        <v>8</v>
      </c>
      <c r="M2" s="67"/>
      <c r="N2" s="67" t="s">
        <v>8</v>
      </c>
      <c r="O2" s="67"/>
      <c r="P2" s="67" t="s">
        <v>8</v>
      </c>
      <c r="Q2" s="67"/>
      <c r="R2" s="67" t="s">
        <v>8</v>
      </c>
      <c r="S2" s="67"/>
      <c r="T2" s="67" t="s">
        <v>8</v>
      </c>
      <c r="U2" s="67"/>
      <c r="V2" s="67" t="s">
        <v>8</v>
      </c>
      <c r="W2" s="67"/>
    </row>
    <row r="3" spans="1:23" s="31" customFormat="1" ht="26.4" x14ac:dyDescent="0.3">
      <c r="A3" s="28" t="s">
        <v>9</v>
      </c>
      <c r="B3" s="29" t="s">
        <v>88</v>
      </c>
      <c r="C3" s="29" t="s">
        <v>89</v>
      </c>
      <c r="D3" s="29" t="s">
        <v>88</v>
      </c>
      <c r="E3" s="10" t="s">
        <v>11</v>
      </c>
      <c r="F3" s="29" t="s">
        <v>89</v>
      </c>
      <c r="G3" s="10" t="s">
        <v>11</v>
      </c>
      <c r="H3" s="29" t="s">
        <v>88</v>
      </c>
      <c r="I3" s="10" t="s">
        <v>11</v>
      </c>
      <c r="J3" s="29" t="s">
        <v>89</v>
      </c>
      <c r="K3" s="10" t="s">
        <v>11</v>
      </c>
      <c r="L3" s="29" t="s">
        <v>88</v>
      </c>
      <c r="M3" s="10" t="s">
        <v>11</v>
      </c>
      <c r="N3" s="29" t="s">
        <v>89</v>
      </c>
      <c r="O3" s="10" t="s">
        <v>11</v>
      </c>
      <c r="P3" s="29" t="s">
        <v>88</v>
      </c>
      <c r="Q3" s="10" t="s">
        <v>11</v>
      </c>
      <c r="R3" s="29" t="s">
        <v>89</v>
      </c>
      <c r="S3" s="10" t="s">
        <v>11</v>
      </c>
      <c r="T3" s="29" t="s">
        <v>88</v>
      </c>
      <c r="U3" s="30" t="s">
        <v>11</v>
      </c>
      <c r="V3" s="29" t="s">
        <v>89</v>
      </c>
      <c r="W3" s="30" t="s">
        <v>11</v>
      </c>
    </row>
    <row r="4" spans="1:23" x14ac:dyDescent="0.3">
      <c r="A4" s="32" t="s">
        <v>12</v>
      </c>
      <c r="B4" s="34">
        <v>11</v>
      </c>
      <c r="C4" s="34">
        <v>287</v>
      </c>
      <c r="D4" s="34">
        <v>1</v>
      </c>
      <c r="E4" s="35">
        <f>D4/B4</f>
        <v>9.0909090909090912E-2</v>
      </c>
      <c r="F4" s="34">
        <v>6</v>
      </c>
      <c r="G4" s="35">
        <f>F4/C4</f>
        <v>2.0905923344947737E-2</v>
      </c>
      <c r="H4" s="34">
        <v>0</v>
      </c>
      <c r="I4" s="35">
        <f>H4/B4</f>
        <v>0</v>
      </c>
      <c r="J4" s="34">
        <v>0</v>
      </c>
      <c r="K4" s="35">
        <f>J4/C4</f>
        <v>0</v>
      </c>
      <c r="L4" s="34">
        <v>2</v>
      </c>
      <c r="M4" s="35">
        <f>L4/B4</f>
        <v>0.18181818181818182</v>
      </c>
      <c r="N4" s="34">
        <v>122</v>
      </c>
      <c r="O4" s="35">
        <f>N4/C4</f>
        <v>0.42508710801393729</v>
      </c>
      <c r="P4" s="34">
        <v>0</v>
      </c>
      <c r="Q4" s="35">
        <f>P4/B4</f>
        <v>0</v>
      </c>
      <c r="R4" s="34">
        <v>0</v>
      </c>
      <c r="S4" s="35">
        <f>R4/C4</f>
        <v>0</v>
      </c>
      <c r="T4" s="36">
        <f>H4+L4+P4</f>
        <v>2</v>
      </c>
      <c r="U4" s="35">
        <f>T4/B4</f>
        <v>0.18181818181818182</v>
      </c>
      <c r="V4" s="36">
        <f>J4+N4+R4</f>
        <v>122</v>
      </c>
      <c r="W4" s="35">
        <f>V4/C4</f>
        <v>0.42508710801393729</v>
      </c>
    </row>
    <row r="5" spans="1:23" x14ac:dyDescent="0.3">
      <c r="A5" s="32" t="s">
        <v>13</v>
      </c>
      <c r="B5" s="34" t="s">
        <v>38</v>
      </c>
      <c r="C5" s="34" t="s">
        <v>38</v>
      </c>
      <c r="D5" s="34" t="s">
        <v>38</v>
      </c>
      <c r="E5" s="35" t="s">
        <v>38</v>
      </c>
      <c r="F5" s="34" t="s">
        <v>38</v>
      </c>
      <c r="G5" s="35" t="s">
        <v>38</v>
      </c>
      <c r="H5" s="34" t="s">
        <v>38</v>
      </c>
      <c r="I5" s="35" t="s">
        <v>38</v>
      </c>
      <c r="J5" s="34" t="s">
        <v>38</v>
      </c>
      <c r="K5" s="35" t="s">
        <v>38</v>
      </c>
      <c r="L5" s="34" t="s">
        <v>38</v>
      </c>
      <c r="M5" s="35" t="s">
        <v>38</v>
      </c>
      <c r="N5" s="34" t="s">
        <v>38</v>
      </c>
      <c r="O5" s="35" t="s">
        <v>38</v>
      </c>
      <c r="P5" s="34" t="s">
        <v>38</v>
      </c>
      <c r="Q5" s="35" t="s">
        <v>38</v>
      </c>
      <c r="R5" s="34" t="s">
        <v>38</v>
      </c>
      <c r="S5" s="35" t="s">
        <v>38</v>
      </c>
      <c r="T5" s="37" t="s">
        <v>38</v>
      </c>
      <c r="U5" s="35" t="s">
        <v>38</v>
      </c>
      <c r="V5" s="37" t="s">
        <v>38</v>
      </c>
      <c r="W5" s="35" t="s">
        <v>38</v>
      </c>
    </row>
    <row r="6" spans="1:23" x14ac:dyDescent="0.3">
      <c r="A6" s="32" t="s">
        <v>14</v>
      </c>
      <c r="B6" s="34">
        <v>237</v>
      </c>
      <c r="C6" s="34">
        <v>1915</v>
      </c>
      <c r="D6" s="34">
        <v>36</v>
      </c>
      <c r="E6" s="35">
        <f t="shared" ref="E6:E60" si="0">D6/B6</f>
        <v>0.15189873417721519</v>
      </c>
      <c r="F6" s="34">
        <v>149</v>
      </c>
      <c r="G6" s="35">
        <f t="shared" ref="G6:G60" si="1">F6/C6</f>
        <v>7.7806788511749353E-2</v>
      </c>
      <c r="H6" s="34">
        <v>19</v>
      </c>
      <c r="I6" s="35">
        <f t="shared" ref="I6:I60" si="2">H6/B6</f>
        <v>8.0168776371308023E-2</v>
      </c>
      <c r="J6" s="34">
        <v>69</v>
      </c>
      <c r="K6" s="35">
        <f t="shared" ref="K6:K60" si="3">J6/C6</f>
        <v>3.6031331592689293E-2</v>
      </c>
      <c r="L6" s="34">
        <v>90</v>
      </c>
      <c r="M6" s="35">
        <f t="shared" ref="M6:M60" si="4">L6/B6</f>
        <v>0.379746835443038</v>
      </c>
      <c r="N6" s="34">
        <v>760</v>
      </c>
      <c r="O6" s="35">
        <f t="shared" ref="O6:O60" si="5">N6/C6</f>
        <v>0.39686684073107048</v>
      </c>
      <c r="P6" s="34">
        <v>0</v>
      </c>
      <c r="Q6" s="35">
        <f t="shared" ref="Q6:Q60" si="6">P6/B6</f>
        <v>0</v>
      </c>
      <c r="R6" s="34">
        <v>0</v>
      </c>
      <c r="S6" s="35">
        <f t="shared" ref="S6:S60" si="7">R6/C6</f>
        <v>0</v>
      </c>
      <c r="T6" s="36">
        <f t="shared" ref="T6:T60" si="8">H6+L6+P6</f>
        <v>109</v>
      </c>
      <c r="U6" s="35">
        <f t="shared" ref="U6:U60" si="9">T6/B6</f>
        <v>0.45991561181434598</v>
      </c>
      <c r="V6" s="36">
        <f t="shared" ref="V6:V60" si="10">J6+N6+R6</f>
        <v>829</v>
      </c>
      <c r="W6" s="35">
        <f t="shared" ref="W6:W60" si="11">V6/C6</f>
        <v>0.43289817232375977</v>
      </c>
    </row>
    <row r="7" spans="1:23" x14ac:dyDescent="0.3">
      <c r="A7" s="32" t="s">
        <v>15</v>
      </c>
      <c r="B7" s="34">
        <v>74</v>
      </c>
      <c r="C7" s="34">
        <v>9250</v>
      </c>
      <c r="D7" s="34">
        <v>47</v>
      </c>
      <c r="E7" s="35">
        <f t="shared" si="0"/>
        <v>0.63513513513513509</v>
      </c>
      <c r="F7" s="34">
        <v>7248</v>
      </c>
      <c r="G7" s="35">
        <f t="shared" si="1"/>
        <v>0.78356756756756751</v>
      </c>
      <c r="H7" s="34">
        <v>1</v>
      </c>
      <c r="I7" s="35">
        <f t="shared" si="2"/>
        <v>1.3513513513513514E-2</v>
      </c>
      <c r="J7" s="34">
        <v>7</v>
      </c>
      <c r="K7" s="35">
        <f t="shared" si="3"/>
        <v>7.5675675675675679E-4</v>
      </c>
      <c r="L7" s="34">
        <v>0</v>
      </c>
      <c r="M7" s="35">
        <f t="shared" si="4"/>
        <v>0</v>
      </c>
      <c r="N7" s="34">
        <v>0</v>
      </c>
      <c r="O7" s="35">
        <f t="shared" si="5"/>
        <v>0</v>
      </c>
      <c r="P7" s="34">
        <v>0</v>
      </c>
      <c r="Q7" s="35">
        <f t="shared" si="6"/>
        <v>0</v>
      </c>
      <c r="R7" s="34">
        <v>0</v>
      </c>
      <c r="S7" s="35">
        <f t="shared" si="7"/>
        <v>0</v>
      </c>
      <c r="T7" s="36">
        <f t="shared" si="8"/>
        <v>1</v>
      </c>
      <c r="U7" s="35">
        <f t="shared" si="9"/>
        <v>1.3513513513513514E-2</v>
      </c>
      <c r="V7" s="36">
        <f t="shared" si="10"/>
        <v>7</v>
      </c>
      <c r="W7" s="35">
        <f t="shared" si="11"/>
        <v>7.5675675675675679E-4</v>
      </c>
    </row>
    <row r="8" spans="1:23" x14ac:dyDescent="0.3">
      <c r="A8" s="32" t="s">
        <v>16</v>
      </c>
      <c r="B8" s="34" t="s">
        <v>38</v>
      </c>
      <c r="C8" s="34" t="s">
        <v>38</v>
      </c>
      <c r="D8" s="34" t="s">
        <v>38</v>
      </c>
      <c r="E8" s="35" t="s">
        <v>38</v>
      </c>
      <c r="F8" s="34" t="s">
        <v>38</v>
      </c>
      <c r="G8" s="35" t="s">
        <v>38</v>
      </c>
      <c r="H8" s="34" t="s">
        <v>38</v>
      </c>
      <c r="I8" s="35" t="s">
        <v>38</v>
      </c>
      <c r="J8" s="34" t="s">
        <v>38</v>
      </c>
      <c r="K8" s="35" t="s">
        <v>38</v>
      </c>
      <c r="L8" s="34" t="s">
        <v>38</v>
      </c>
      <c r="M8" s="35" t="s">
        <v>38</v>
      </c>
      <c r="N8" s="34" t="s">
        <v>38</v>
      </c>
      <c r="O8" s="35" t="s">
        <v>38</v>
      </c>
      <c r="P8" s="34" t="s">
        <v>38</v>
      </c>
      <c r="Q8" s="35" t="s">
        <v>38</v>
      </c>
      <c r="R8" s="34" t="s">
        <v>38</v>
      </c>
      <c r="S8" s="35" t="s">
        <v>38</v>
      </c>
      <c r="T8" s="37" t="s">
        <v>38</v>
      </c>
      <c r="U8" s="35" t="s">
        <v>38</v>
      </c>
      <c r="V8" s="37" t="s">
        <v>38</v>
      </c>
      <c r="W8" s="35" t="s">
        <v>38</v>
      </c>
    </row>
    <row r="9" spans="1:23" x14ac:dyDescent="0.3">
      <c r="A9" s="32" t="s">
        <v>17</v>
      </c>
      <c r="B9" s="34">
        <v>1</v>
      </c>
      <c r="C9" s="34">
        <v>230</v>
      </c>
      <c r="D9" s="34">
        <v>0</v>
      </c>
      <c r="E9" s="35">
        <f t="shared" si="0"/>
        <v>0</v>
      </c>
      <c r="F9" s="34">
        <v>0</v>
      </c>
      <c r="G9" s="35">
        <f t="shared" si="1"/>
        <v>0</v>
      </c>
      <c r="H9" s="34">
        <v>1</v>
      </c>
      <c r="I9" s="35">
        <f t="shared" si="2"/>
        <v>1</v>
      </c>
      <c r="J9" s="34">
        <v>230</v>
      </c>
      <c r="K9" s="35">
        <f t="shared" si="3"/>
        <v>1</v>
      </c>
      <c r="L9" s="34">
        <v>0</v>
      </c>
      <c r="M9" s="35">
        <f t="shared" si="4"/>
        <v>0</v>
      </c>
      <c r="N9" s="34">
        <v>0</v>
      </c>
      <c r="O9" s="35">
        <f t="shared" si="5"/>
        <v>0</v>
      </c>
      <c r="P9" s="34">
        <v>0</v>
      </c>
      <c r="Q9" s="35">
        <f t="shared" si="6"/>
        <v>0</v>
      </c>
      <c r="R9" s="34">
        <v>0</v>
      </c>
      <c r="S9" s="35">
        <f t="shared" si="7"/>
        <v>0</v>
      </c>
      <c r="T9" s="36">
        <f t="shared" si="8"/>
        <v>1</v>
      </c>
      <c r="U9" s="35">
        <f t="shared" si="9"/>
        <v>1</v>
      </c>
      <c r="V9" s="36">
        <f t="shared" si="10"/>
        <v>230</v>
      </c>
      <c r="W9" s="35">
        <f t="shared" si="11"/>
        <v>1</v>
      </c>
    </row>
    <row r="10" spans="1:23" x14ac:dyDescent="0.3">
      <c r="A10" s="32" t="s">
        <v>18</v>
      </c>
      <c r="B10" s="34">
        <v>40</v>
      </c>
      <c r="C10" s="34">
        <v>6138</v>
      </c>
      <c r="D10" s="34">
        <v>22</v>
      </c>
      <c r="E10" s="35">
        <f t="shared" si="0"/>
        <v>0.55000000000000004</v>
      </c>
      <c r="F10" s="34">
        <v>1619</v>
      </c>
      <c r="G10" s="35">
        <f t="shared" si="1"/>
        <v>0.26376669925057022</v>
      </c>
      <c r="H10" s="34">
        <v>17</v>
      </c>
      <c r="I10" s="35">
        <f t="shared" si="2"/>
        <v>0.42499999999999999</v>
      </c>
      <c r="J10" s="34">
        <v>3949</v>
      </c>
      <c r="K10" s="35">
        <f t="shared" si="3"/>
        <v>0.64336917562724016</v>
      </c>
      <c r="L10" s="34">
        <v>0</v>
      </c>
      <c r="M10" s="35">
        <f t="shared" si="4"/>
        <v>0</v>
      </c>
      <c r="N10" s="34">
        <v>0</v>
      </c>
      <c r="O10" s="35">
        <f t="shared" si="5"/>
        <v>0</v>
      </c>
      <c r="P10" s="34">
        <v>0</v>
      </c>
      <c r="Q10" s="35">
        <f t="shared" si="6"/>
        <v>0</v>
      </c>
      <c r="R10" s="34">
        <v>0</v>
      </c>
      <c r="S10" s="35">
        <f t="shared" si="7"/>
        <v>0</v>
      </c>
      <c r="T10" s="36">
        <f t="shared" si="8"/>
        <v>17</v>
      </c>
      <c r="U10" s="35">
        <f t="shared" si="9"/>
        <v>0.42499999999999999</v>
      </c>
      <c r="V10" s="36">
        <f t="shared" si="10"/>
        <v>3949</v>
      </c>
      <c r="W10" s="35">
        <f t="shared" si="11"/>
        <v>0.64336917562724016</v>
      </c>
    </row>
    <row r="11" spans="1:23" x14ac:dyDescent="0.3">
      <c r="A11" s="32" t="s">
        <v>19</v>
      </c>
      <c r="B11" s="34" t="s">
        <v>38</v>
      </c>
      <c r="C11" s="34" t="s">
        <v>38</v>
      </c>
      <c r="D11" s="34" t="s">
        <v>38</v>
      </c>
      <c r="E11" s="35" t="s">
        <v>38</v>
      </c>
      <c r="F11" s="34" t="s">
        <v>38</v>
      </c>
      <c r="G11" s="35" t="s">
        <v>38</v>
      </c>
      <c r="H11" s="34" t="s">
        <v>38</v>
      </c>
      <c r="I11" s="35" t="s">
        <v>38</v>
      </c>
      <c r="J11" s="34" t="s">
        <v>38</v>
      </c>
      <c r="K11" s="35" t="s">
        <v>38</v>
      </c>
      <c r="L11" s="34" t="s">
        <v>38</v>
      </c>
      <c r="M11" s="35" t="s">
        <v>38</v>
      </c>
      <c r="N11" s="34" t="s">
        <v>38</v>
      </c>
      <c r="O11" s="35" t="s">
        <v>38</v>
      </c>
      <c r="P11" s="34" t="s">
        <v>38</v>
      </c>
      <c r="Q11" s="35" t="s">
        <v>38</v>
      </c>
      <c r="R11" s="34" t="s">
        <v>38</v>
      </c>
      <c r="S11" s="35" t="s">
        <v>38</v>
      </c>
      <c r="T11" s="37" t="s">
        <v>38</v>
      </c>
      <c r="U11" s="35" t="s">
        <v>38</v>
      </c>
      <c r="V11" s="37" t="s">
        <v>38</v>
      </c>
      <c r="W11" s="35" t="s">
        <v>38</v>
      </c>
    </row>
    <row r="12" spans="1:23" x14ac:dyDescent="0.3">
      <c r="A12" s="32" t="s">
        <v>20</v>
      </c>
      <c r="B12" s="34">
        <v>47</v>
      </c>
      <c r="C12" s="34">
        <v>11244</v>
      </c>
      <c r="D12" s="34">
        <v>8</v>
      </c>
      <c r="E12" s="35">
        <f t="shared" si="0"/>
        <v>0.1702127659574468</v>
      </c>
      <c r="F12" s="34">
        <v>146</v>
      </c>
      <c r="G12" s="35">
        <f t="shared" si="1"/>
        <v>1.2984702952685877E-2</v>
      </c>
      <c r="H12" s="34">
        <v>25</v>
      </c>
      <c r="I12" s="35">
        <f t="shared" si="2"/>
        <v>0.53191489361702127</v>
      </c>
      <c r="J12" s="34">
        <v>7679</v>
      </c>
      <c r="K12" s="35">
        <f t="shared" si="3"/>
        <v>0.68294201351832085</v>
      </c>
      <c r="L12" s="34">
        <v>10</v>
      </c>
      <c r="M12" s="35">
        <f t="shared" si="4"/>
        <v>0.21276595744680851</v>
      </c>
      <c r="N12" s="34">
        <v>1639</v>
      </c>
      <c r="O12" s="35">
        <f t="shared" si="5"/>
        <v>0.14576663109213803</v>
      </c>
      <c r="P12" s="34">
        <v>0</v>
      </c>
      <c r="Q12" s="35">
        <f t="shared" si="6"/>
        <v>0</v>
      </c>
      <c r="R12" s="34">
        <v>0</v>
      </c>
      <c r="S12" s="35">
        <f t="shared" si="7"/>
        <v>0</v>
      </c>
      <c r="T12" s="36">
        <f t="shared" si="8"/>
        <v>35</v>
      </c>
      <c r="U12" s="35">
        <f t="shared" si="9"/>
        <v>0.74468085106382975</v>
      </c>
      <c r="V12" s="36">
        <f t="shared" si="10"/>
        <v>9318</v>
      </c>
      <c r="W12" s="35">
        <f t="shared" si="11"/>
        <v>0.8287086446104589</v>
      </c>
    </row>
    <row r="13" spans="1:23" x14ac:dyDescent="0.3">
      <c r="A13" s="32" t="s">
        <v>21</v>
      </c>
      <c r="B13" s="34">
        <v>166</v>
      </c>
      <c r="C13" s="34">
        <v>237853</v>
      </c>
      <c r="D13" s="34">
        <v>60</v>
      </c>
      <c r="E13" s="35">
        <f t="shared" si="0"/>
        <v>0.36144578313253012</v>
      </c>
      <c r="F13" s="34">
        <v>91576</v>
      </c>
      <c r="G13" s="35">
        <f t="shared" si="1"/>
        <v>0.38501091009993565</v>
      </c>
      <c r="H13" s="34">
        <v>43</v>
      </c>
      <c r="I13" s="35">
        <f t="shared" si="2"/>
        <v>0.25903614457831325</v>
      </c>
      <c r="J13" s="34">
        <v>68959</v>
      </c>
      <c r="K13" s="35">
        <f t="shared" si="3"/>
        <v>0.28992276742357675</v>
      </c>
      <c r="L13" s="34">
        <v>6</v>
      </c>
      <c r="M13" s="35">
        <f t="shared" si="4"/>
        <v>3.614457831325301E-2</v>
      </c>
      <c r="N13" s="34">
        <v>4850</v>
      </c>
      <c r="O13" s="35">
        <f t="shared" si="5"/>
        <v>2.0390745544516992E-2</v>
      </c>
      <c r="P13" s="34">
        <v>0</v>
      </c>
      <c r="Q13" s="35">
        <f>P13/B13</f>
        <v>0</v>
      </c>
      <c r="R13" s="34">
        <v>0</v>
      </c>
      <c r="S13" s="35">
        <f t="shared" si="7"/>
        <v>0</v>
      </c>
      <c r="T13" s="36">
        <f>H13+L13+P13</f>
        <v>49</v>
      </c>
      <c r="U13" s="35">
        <f t="shared" si="9"/>
        <v>0.29518072289156627</v>
      </c>
      <c r="V13" s="36">
        <f t="shared" si="10"/>
        <v>73809</v>
      </c>
      <c r="W13" s="35">
        <f t="shared" si="11"/>
        <v>0.31031351296809373</v>
      </c>
    </row>
    <row r="14" spans="1:23" x14ac:dyDescent="0.3">
      <c r="A14" s="32" t="s">
        <v>22</v>
      </c>
      <c r="B14" s="34" t="s">
        <v>38</v>
      </c>
      <c r="C14" s="34" t="s">
        <v>38</v>
      </c>
      <c r="D14" s="34" t="s">
        <v>38</v>
      </c>
      <c r="E14" s="35" t="s">
        <v>38</v>
      </c>
      <c r="F14" s="34" t="s">
        <v>38</v>
      </c>
      <c r="G14" s="35" t="s">
        <v>38</v>
      </c>
      <c r="H14" s="34" t="s">
        <v>38</v>
      </c>
      <c r="I14" s="35" t="s">
        <v>38</v>
      </c>
      <c r="J14" s="34" t="s">
        <v>38</v>
      </c>
      <c r="K14" s="35" t="s">
        <v>38</v>
      </c>
      <c r="L14" s="34" t="s">
        <v>38</v>
      </c>
      <c r="M14" s="35" t="s">
        <v>38</v>
      </c>
      <c r="N14" s="34" t="s">
        <v>38</v>
      </c>
      <c r="O14" s="35" t="s">
        <v>38</v>
      </c>
      <c r="P14" s="34" t="s">
        <v>38</v>
      </c>
      <c r="Q14" s="35" t="s">
        <v>38</v>
      </c>
      <c r="R14" s="34" t="s">
        <v>38</v>
      </c>
      <c r="S14" s="35" t="s">
        <v>38</v>
      </c>
      <c r="T14" s="37" t="s">
        <v>38</v>
      </c>
      <c r="U14" s="35" t="s">
        <v>38</v>
      </c>
      <c r="V14" s="37" t="s">
        <v>38</v>
      </c>
      <c r="W14" s="35" t="s">
        <v>38</v>
      </c>
    </row>
    <row r="15" spans="1:23" x14ac:dyDescent="0.3">
      <c r="A15" s="32" t="s">
        <v>23</v>
      </c>
      <c r="B15" s="34">
        <v>9</v>
      </c>
      <c r="C15" s="34">
        <v>2455</v>
      </c>
      <c r="D15" s="34">
        <v>2</v>
      </c>
      <c r="E15" s="35">
        <f t="shared" si="0"/>
        <v>0.22222222222222221</v>
      </c>
      <c r="F15" s="34">
        <v>955</v>
      </c>
      <c r="G15" s="35">
        <f t="shared" si="1"/>
        <v>0.38900203665987781</v>
      </c>
      <c r="H15" s="34">
        <v>0</v>
      </c>
      <c r="I15" s="35">
        <f t="shared" si="2"/>
        <v>0</v>
      </c>
      <c r="J15" s="34">
        <v>0</v>
      </c>
      <c r="K15" s="35">
        <f t="shared" si="3"/>
        <v>0</v>
      </c>
      <c r="L15" s="34">
        <v>0</v>
      </c>
      <c r="M15" s="35">
        <f t="shared" si="4"/>
        <v>0</v>
      </c>
      <c r="N15" s="34">
        <v>0</v>
      </c>
      <c r="O15" s="35">
        <f t="shared" si="5"/>
        <v>0</v>
      </c>
      <c r="P15" s="34">
        <v>0</v>
      </c>
      <c r="Q15" s="35">
        <f t="shared" si="6"/>
        <v>0</v>
      </c>
      <c r="R15" s="34">
        <v>0</v>
      </c>
      <c r="S15" s="35">
        <f t="shared" si="7"/>
        <v>0</v>
      </c>
      <c r="T15" s="36">
        <f t="shared" si="8"/>
        <v>0</v>
      </c>
      <c r="U15" s="35">
        <f t="shared" si="9"/>
        <v>0</v>
      </c>
      <c r="V15" s="36">
        <f t="shared" si="10"/>
        <v>0</v>
      </c>
      <c r="W15" s="35">
        <f t="shared" si="11"/>
        <v>0</v>
      </c>
    </row>
    <row r="16" spans="1:23" x14ac:dyDescent="0.3">
      <c r="A16" s="32" t="s">
        <v>24</v>
      </c>
      <c r="B16" s="34">
        <v>4</v>
      </c>
      <c r="C16" s="34">
        <v>129</v>
      </c>
      <c r="D16" s="34">
        <v>0</v>
      </c>
      <c r="E16" s="35">
        <f t="shared" si="0"/>
        <v>0</v>
      </c>
      <c r="F16" s="34">
        <v>0</v>
      </c>
      <c r="G16" s="35">
        <f t="shared" si="1"/>
        <v>0</v>
      </c>
      <c r="H16" s="34">
        <v>0</v>
      </c>
      <c r="I16" s="35">
        <f t="shared" si="2"/>
        <v>0</v>
      </c>
      <c r="J16" s="34">
        <v>0</v>
      </c>
      <c r="K16" s="35">
        <f t="shared" si="3"/>
        <v>0</v>
      </c>
      <c r="L16" s="34">
        <v>0</v>
      </c>
      <c r="M16" s="35">
        <f t="shared" si="4"/>
        <v>0</v>
      </c>
      <c r="N16" s="34">
        <v>0</v>
      </c>
      <c r="O16" s="35">
        <f t="shared" si="5"/>
        <v>0</v>
      </c>
      <c r="P16" s="34">
        <v>0</v>
      </c>
      <c r="Q16" s="35">
        <f t="shared" si="6"/>
        <v>0</v>
      </c>
      <c r="R16" s="34">
        <v>0</v>
      </c>
      <c r="S16" s="35">
        <f t="shared" si="7"/>
        <v>0</v>
      </c>
      <c r="T16" s="36">
        <f t="shared" si="8"/>
        <v>0</v>
      </c>
      <c r="U16" s="35">
        <f t="shared" si="9"/>
        <v>0</v>
      </c>
      <c r="V16" s="36">
        <f t="shared" si="10"/>
        <v>0</v>
      </c>
      <c r="W16" s="35">
        <f t="shared" si="11"/>
        <v>0</v>
      </c>
    </row>
    <row r="17" spans="1:23" x14ac:dyDescent="0.3">
      <c r="A17" s="32" t="s">
        <v>25</v>
      </c>
      <c r="B17" s="34">
        <v>9</v>
      </c>
      <c r="C17" s="34">
        <v>48</v>
      </c>
      <c r="D17" s="34">
        <v>0</v>
      </c>
      <c r="E17" s="35">
        <f t="shared" si="0"/>
        <v>0</v>
      </c>
      <c r="F17" s="34">
        <v>0</v>
      </c>
      <c r="G17" s="35">
        <f t="shared" si="1"/>
        <v>0</v>
      </c>
      <c r="H17" s="34">
        <v>0</v>
      </c>
      <c r="I17" s="35">
        <f t="shared" si="2"/>
        <v>0</v>
      </c>
      <c r="J17" s="34">
        <v>0</v>
      </c>
      <c r="K17" s="35">
        <f t="shared" si="3"/>
        <v>0</v>
      </c>
      <c r="L17" s="34">
        <v>0</v>
      </c>
      <c r="M17" s="35">
        <f t="shared" si="4"/>
        <v>0</v>
      </c>
      <c r="N17" s="34">
        <v>0</v>
      </c>
      <c r="O17" s="35">
        <f t="shared" si="5"/>
        <v>0</v>
      </c>
      <c r="P17" s="34">
        <v>0</v>
      </c>
      <c r="Q17" s="35">
        <f t="shared" si="6"/>
        <v>0</v>
      </c>
      <c r="R17" s="34">
        <v>0</v>
      </c>
      <c r="S17" s="35">
        <f t="shared" si="7"/>
        <v>0</v>
      </c>
      <c r="T17" s="36">
        <f t="shared" si="8"/>
        <v>0</v>
      </c>
      <c r="U17" s="35">
        <f t="shared" si="9"/>
        <v>0</v>
      </c>
      <c r="V17" s="36">
        <f t="shared" si="10"/>
        <v>0</v>
      </c>
      <c r="W17" s="35">
        <f t="shared" si="11"/>
        <v>0</v>
      </c>
    </row>
    <row r="18" spans="1:23" x14ac:dyDescent="0.3">
      <c r="A18" s="32" t="s">
        <v>26</v>
      </c>
      <c r="B18" s="34" t="s">
        <v>38</v>
      </c>
      <c r="C18" s="34" t="s">
        <v>38</v>
      </c>
      <c r="D18" s="34" t="s">
        <v>38</v>
      </c>
      <c r="E18" s="35" t="s">
        <v>38</v>
      </c>
      <c r="F18" s="34" t="s">
        <v>38</v>
      </c>
      <c r="G18" s="35" t="s">
        <v>38</v>
      </c>
      <c r="H18" s="34" t="s">
        <v>38</v>
      </c>
      <c r="I18" s="35" t="s">
        <v>38</v>
      </c>
      <c r="J18" s="34" t="s">
        <v>38</v>
      </c>
      <c r="K18" s="35" t="s">
        <v>38</v>
      </c>
      <c r="L18" s="34" t="s">
        <v>38</v>
      </c>
      <c r="M18" s="35" t="s">
        <v>38</v>
      </c>
      <c r="N18" s="34" t="s">
        <v>38</v>
      </c>
      <c r="O18" s="35" t="s">
        <v>38</v>
      </c>
      <c r="P18" s="34" t="s">
        <v>38</v>
      </c>
      <c r="Q18" s="35" t="s">
        <v>38</v>
      </c>
      <c r="R18" s="34" t="s">
        <v>38</v>
      </c>
      <c r="S18" s="35" t="s">
        <v>38</v>
      </c>
      <c r="T18" s="37" t="s">
        <v>38</v>
      </c>
      <c r="U18" s="35" t="s">
        <v>38</v>
      </c>
      <c r="V18" s="37" t="s">
        <v>38</v>
      </c>
      <c r="W18" s="35" t="s">
        <v>38</v>
      </c>
    </row>
    <row r="19" spans="1:23" x14ac:dyDescent="0.3">
      <c r="A19" s="32" t="s">
        <v>27</v>
      </c>
      <c r="B19" s="34" t="s">
        <v>38</v>
      </c>
      <c r="C19" s="34" t="s">
        <v>38</v>
      </c>
      <c r="D19" s="34" t="s">
        <v>38</v>
      </c>
      <c r="E19" s="35" t="s">
        <v>38</v>
      </c>
      <c r="F19" s="34" t="s">
        <v>38</v>
      </c>
      <c r="G19" s="35" t="s">
        <v>38</v>
      </c>
      <c r="H19" s="34" t="s">
        <v>38</v>
      </c>
      <c r="I19" s="35" t="s">
        <v>38</v>
      </c>
      <c r="J19" s="34" t="s">
        <v>38</v>
      </c>
      <c r="K19" s="35" t="s">
        <v>38</v>
      </c>
      <c r="L19" s="34" t="s">
        <v>38</v>
      </c>
      <c r="M19" s="35" t="s">
        <v>38</v>
      </c>
      <c r="N19" s="34" t="s">
        <v>38</v>
      </c>
      <c r="O19" s="35" t="s">
        <v>38</v>
      </c>
      <c r="P19" s="34" t="s">
        <v>38</v>
      </c>
      <c r="Q19" s="35" t="s">
        <v>38</v>
      </c>
      <c r="R19" s="34" t="s">
        <v>38</v>
      </c>
      <c r="S19" s="35" t="s">
        <v>38</v>
      </c>
      <c r="T19" s="37" t="s">
        <v>38</v>
      </c>
      <c r="U19" s="35" t="s">
        <v>38</v>
      </c>
      <c r="V19" s="37" t="s">
        <v>38</v>
      </c>
      <c r="W19" s="35" t="s">
        <v>38</v>
      </c>
    </row>
    <row r="20" spans="1:23" x14ac:dyDescent="0.3">
      <c r="A20" s="32" t="s">
        <v>28</v>
      </c>
      <c r="B20" s="34">
        <v>361</v>
      </c>
      <c r="C20" s="34">
        <v>51465</v>
      </c>
      <c r="D20" s="34">
        <v>102</v>
      </c>
      <c r="E20" s="35">
        <f t="shared" si="0"/>
        <v>0.28254847645429365</v>
      </c>
      <c r="F20" s="34">
        <v>17164</v>
      </c>
      <c r="G20" s="35">
        <f t="shared" si="1"/>
        <v>0.33350820946274168</v>
      </c>
      <c r="H20" s="34">
        <v>42</v>
      </c>
      <c r="I20" s="35">
        <f t="shared" si="2"/>
        <v>0.11634349030470914</v>
      </c>
      <c r="J20" s="34">
        <v>10871</v>
      </c>
      <c r="K20" s="35">
        <f t="shared" si="3"/>
        <v>0.21123093364422424</v>
      </c>
      <c r="L20" s="34">
        <v>117</v>
      </c>
      <c r="M20" s="35">
        <f t="shared" si="4"/>
        <v>0.32409972299168976</v>
      </c>
      <c r="N20" s="34">
        <v>10832</v>
      </c>
      <c r="O20" s="35">
        <f t="shared" si="5"/>
        <v>0.21047313708345478</v>
      </c>
      <c r="P20" s="34">
        <v>20</v>
      </c>
      <c r="Q20" s="35">
        <f t="shared" si="6"/>
        <v>5.5401662049861494E-2</v>
      </c>
      <c r="R20" s="34">
        <v>2097</v>
      </c>
      <c r="S20" s="35">
        <f t="shared" si="7"/>
        <v>4.0746138152142231E-2</v>
      </c>
      <c r="T20" s="36">
        <f t="shared" si="8"/>
        <v>179</v>
      </c>
      <c r="U20" s="35">
        <f t="shared" si="9"/>
        <v>0.49584487534626037</v>
      </c>
      <c r="V20" s="36">
        <f t="shared" si="10"/>
        <v>23800</v>
      </c>
      <c r="W20" s="35">
        <f t="shared" si="11"/>
        <v>0.46245020887982125</v>
      </c>
    </row>
    <row r="21" spans="1:23" x14ac:dyDescent="0.3">
      <c r="A21" s="32" t="s">
        <v>29</v>
      </c>
      <c r="B21" s="34">
        <v>34</v>
      </c>
      <c r="C21" s="34">
        <v>5569</v>
      </c>
      <c r="D21" s="34">
        <v>12</v>
      </c>
      <c r="E21" s="35">
        <f t="shared" si="0"/>
        <v>0.35294117647058826</v>
      </c>
      <c r="F21" s="34">
        <v>1737</v>
      </c>
      <c r="G21" s="35">
        <f t="shared" si="1"/>
        <v>0.31190518944155143</v>
      </c>
      <c r="H21" s="34">
        <v>4</v>
      </c>
      <c r="I21" s="35">
        <f t="shared" si="2"/>
        <v>0.11764705882352941</v>
      </c>
      <c r="J21" s="34">
        <v>450</v>
      </c>
      <c r="K21" s="35">
        <f t="shared" si="3"/>
        <v>8.080445322319986E-2</v>
      </c>
      <c r="L21" s="34">
        <v>9</v>
      </c>
      <c r="M21" s="35">
        <f t="shared" si="4"/>
        <v>0.26470588235294118</v>
      </c>
      <c r="N21" s="34">
        <v>2534</v>
      </c>
      <c r="O21" s="35">
        <f t="shared" si="5"/>
        <v>0.45501885437241874</v>
      </c>
      <c r="P21" s="34">
        <v>1</v>
      </c>
      <c r="Q21" s="35">
        <f t="shared" si="6"/>
        <v>2.9411764705882353E-2</v>
      </c>
      <c r="R21" s="34">
        <v>110</v>
      </c>
      <c r="S21" s="35">
        <f t="shared" si="7"/>
        <v>1.9752199676782187E-2</v>
      </c>
      <c r="T21" s="36">
        <f t="shared" si="8"/>
        <v>14</v>
      </c>
      <c r="U21" s="35">
        <f t="shared" si="9"/>
        <v>0.41176470588235292</v>
      </c>
      <c r="V21" s="36">
        <f t="shared" si="10"/>
        <v>3094</v>
      </c>
      <c r="W21" s="35">
        <f t="shared" si="11"/>
        <v>0.55557550727240079</v>
      </c>
    </row>
    <row r="22" spans="1:23" x14ac:dyDescent="0.3">
      <c r="A22" s="32" t="s">
        <v>30</v>
      </c>
      <c r="B22" s="34">
        <v>35</v>
      </c>
      <c r="C22" s="34">
        <v>13854</v>
      </c>
      <c r="D22" s="34">
        <v>6</v>
      </c>
      <c r="E22" s="35">
        <f t="shared" si="0"/>
        <v>0.17142857142857143</v>
      </c>
      <c r="F22" s="34">
        <v>998</v>
      </c>
      <c r="G22" s="35">
        <f t="shared" si="1"/>
        <v>7.2036956835570959E-2</v>
      </c>
      <c r="H22" s="34">
        <v>2</v>
      </c>
      <c r="I22" s="35">
        <f t="shared" si="2"/>
        <v>5.7142857142857141E-2</v>
      </c>
      <c r="J22" s="34">
        <v>101</v>
      </c>
      <c r="K22" s="35">
        <f t="shared" si="3"/>
        <v>7.2903132669265196E-3</v>
      </c>
      <c r="L22" s="34">
        <v>6</v>
      </c>
      <c r="M22" s="35">
        <f t="shared" si="4"/>
        <v>0.17142857142857143</v>
      </c>
      <c r="N22" s="34">
        <v>618</v>
      </c>
      <c r="O22" s="35">
        <f t="shared" si="5"/>
        <v>4.4608055435253355E-2</v>
      </c>
      <c r="P22" s="34">
        <v>0</v>
      </c>
      <c r="Q22" s="35">
        <f t="shared" si="6"/>
        <v>0</v>
      </c>
      <c r="R22" s="34">
        <v>0</v>
      </c>
      <c r="S22" s="35">
        <f t="shared" si="7"/>
        <v>0</v>
      </c>
      <c r="T22" s="36">
        <f t="shared" si="8"/>
        <v>8</v>
      </c>
      <c r="U22" s="35">
        <f t="shared" si="9"/>
        <v>0.22857142857142856</v>
      </c>
      <c r="V22" s="36">
        <f t="shared" si="10"/>
        <v>719</v>
      </c>
      <c r="W22" s="35">
        <f t="shared" si="11"/>
        <v>5.1898368702179877E-2</v>
      </c>
    </row>
    <row r="23" spans="1:23" x14ac:dyDescent="0.3">
      <c r="A23" s="32" t="s">
        <v>31</v>
      </c>
      <c r="B23" s="34">
        <v>194</v>
      </c>
      <c r="C23" s="34">
        <v>42275</v>
      </c>
      <c r="D23" s="34">
        <v>175</v>
      </c>
      <c r="E23" s="35">
        <f t="shared" si="0"/>
        <v>0.90206185567010311</v>
      </c>
      <c r="F23" s="34">
        <v>41385</v>
      </c>
      <c r="G23" s="35">
        <f t="shared" si="1"/>
        <v>0.97894736842105268</v>
      </c>
      <c r="H23" s="34">
        <v>0</v>
      </c>
      <c r="I23" s="35">
        <f t="shared" si="2"/>
        <v>0</v>
      </c>
      <c r="J23" s="34">
        <v>0</v>
      </c>
      <c r="K23" s="35">
        <f t="shared" si="3"/>
        <v>0</v>
      </c>
      <c r="L23" s="34">
        <v>0</v>
      </c>
      <c r="M23" s="35">
        <f t="shared" si="4"/>
        <v>0</v>
      </c>
      <c r="N23" s="34">
        <v>0</v>
      </c>
      <c r="O23" s="35">
        <f t="shared" si="5"/>
        <v>0</v>
      </c>
      <c r="P23" s="34">
        <v>0</v>
      </c>
      <c r="Q23" s="35">
        <f t="shared" si="6"/>
        <v>0</v>
      </c>
      <c r="R23" s="34">
        <v>0</v>
      </c>
      <c r="S23" s="35">
        <f t="shared" si="7"/>
        <v>0</v>
      </c>
      <c r="T23" s="36">
        <f t="shared" si="8"/>
        <v>0</v>
      </c>
      <c r="U23" s="35">
        <f t="shared" si="9"/>
        <v>0</v>
      </c>
      <c r="V23" s="36">
        <f t="shared" si="10"/>
        <v>0</v>
      </c>
      <c r="W23" s="35">
        <f t="shared" si="11"/>
        <v>0</v>
      </c>
    </row>
    <row r="24" spans="1:23" x14ac:dyDescent="0.3">
      <c r="A24" s="32" t="s">
        <v>32</v>
      </c>
      <c r="B24" s="34">
        <v>50</v>
      </c>
      <c r="C24" s="34">
        <v>2800</v>
      </c>
      <c r="D24" s="34">
        <v>7</v>
      </c>
      <c r="E24" s="35">
        <f t="shared" si="0"/>
        <v>0.14000000000000001</v>
      </c>
      <c r="F24" s="34">
        <v>2170</v>
      </c>
      <c r="G24" s="35">
        <f t="shared" si="1"/>
        <v>0.77500000000000002</v>
      </c>
      <c r="H24" s="34">
        <v>2</v>
      </c>
      <c r="I24" s="35">
        <f t="shared" si="2"/>
        <v>0.04</v>
      </c>
      <c r="J24" s="34">
        <v>309</v>
      </c>
      <c r="K24" s="35">
        <f t="shared" si="3"/>
        <v>0.11035714285714286</v>
      </c>
      <c r="L24" s="34">
        <v>0</v>
      </c>
      <c r="M24" s="35">
        <f t="shared" si="4"/>
        <v>0</v>
      </c>
      <c r="N24" s="34">
        <v>0</v>
      </c>
      <c r="O24" s="35">
        <f t="shared" si="5"/>
        <v>0</v>
      </c>
      <c r="P24" s="34">
        <v>0</v>
      </c>
      <c r="Q24" s="35">
        <f t="shared" si="6"/>
        <v>0</v>
      </c>
      <c r="R24" s="34">
        <v>0</v>
      </c>
      <c r="S24" s="35">
        <f t="shared" si="7"/>
        <v>0</v>
      </c>
      <c r="T24" s="36">
        <f t="shared" si="8"/>
        <v>2</v>
      </c>
      <c r="U24" s="35">
        <f t="shared" si="9"/>
        <v>0.04</v>
      </c>
      <c r="V24" s="36">
        <f t="shared" si="10"/>
        <v>309</v>
      </c>
      <c r="W24" s="35">
        <f t="shared" si="11"/>
        <v>0.11035714285714286</v>
      </c>
    </row>
    <row r="25" spans="1:23" x14ac:dyDescent="0.3">
      <c r="A25" s="32" t="s">
        <v>33</v>
      </c>
      <c r="B25" s="34" t="s">
        <v>38</v>
      </c>
      <c r="C25" s="34" t="s">
        <v>38</v>
      </c>
      <c r="D25" s="34" t="s">
        <v>38</v>
      </c>
      <c r="E25" s="35" t="s">
        <v>38</v>
      </c>
      <c r="F25" s="34" t="s">
        <v>38</v>
      </c>
      <c r="G25" s="35" t="s">
        <v>38</v>
      </c>
      <c r="H25" s="34" t="s">
        <v>38</v>
      </c>
      <c r="I25" s="35" t="s">
        <v>38</v>
      </c>
      <c r="J25" s="34" t="s">
        <v>38</v>
      </c>
      <c r="K25" s="35" t="s">
        <v>38</v>
      </c>
      <c r="L25" s="34" t="s">
        <v>38</v>
      </c>
      <c r="M25" s="35" t="s">
        <v>38</v>
      </c>
      <c r="N25" s="34" t="s">
        <v>38</v>
      </c>
      <c r="O25" s="35" t="s">
        <v>38</v>
      </c>
      <c r="P25" s="34" t="s">
        <v>38</v>
      </c>
      <c r="Q25" s="35" t="s">
        <v>38</v>
      </c>
      <c r="R25" s="34" t="s">
        <v>38</v>
      </c>
      <c r="S25" s="35" t="s">
        <v>38</v>
      </c>
      <c r="T25" s="37" t="s">
        <v>38</v>
      </c>
      <c r="U25" s="35" t="s">
        <v>38</v>
      </c>
      <c r="V25" s="37" t="s">
        <v>38</v>
      </c>
      <c r="W25" s="35" t="s">
        <v>38</v>
      </c>
    </row>
    <row r="26" spans="1:23" x14ac:dyDescent="0.3">
      <c r="A26" s="32" t="s">
        <v>34</v>
      </c>
      <c r="B26" s="34">
        <v>27</v>
      </c>
      <c r="C26" s="34">
        <v>6710</v>
      </c>
      <c r="D26" s="34">
        <v>10</v>
      </c>
      <c r="E26" s="35">
        <f t="shared" si="0"/>
        <v>0.37037037037037035</v>
      </c>
      <c r="F26" s="34">
        <v>3691</v>
      </c>
      <c r="G26" s="35">
        <f t="shared" si="1"/>
        <v>0.55007451564828613</v>
      </c>
      <c r="H26" s="34">
        <v>8</v>
      </c>
      <c r="I26" s="35">
        <f t="shared" si="2"/>
        <v>0.29629629629629628</v>
      </c>
      <c r="J26" s="34">
        <v>1172</v>
      </c>
      <c r="K26" s="35">
        <f t="shared" si="3"/>
        <v>0.17466467958271237</v>
      </c>
      <c r="L26" s="34">
        <v>4</v>
      </c>
      <c r="M26" s="35">
        <f t="shared" si="4"/>
        <v>0.14814814814814814</v>
      </c>
      <c r="N26" s="34">
        <v>1670</v>
      </c>
      <c r="O26" s="35">
        <f t="shared" si="5"/>
        <v>0.24888226527570789</v>
      </c>
      <c r="P26" s="34">
        <v>0</v>
      </c>
      <c r="Q26" s="35">
        <f t="shared" si="6"/>
        <v>0</v>
      </c>
      <c r="R26" s="34">
        <v>0</v>
      </c>
      <c r="S26" s="35">
        <f t="shared" si="7"/>
        <v>0</v>
      </c>
      <c r="T26" s="36">
        <f t="shared" si="8"/>
        <v>12</v>
      </c>
      <c r="U26" s="35">
        <f t="shared" si="9"/>
        <v>0.44444444444444442</v>
      </c>
      <c r="V26" s="36">
        <f t="shared" si="10"/>
        <v>2842</v>
      </c>
      <c r="W26" s="35">
        <f t="shared" si="11"/>
        <v>0.42354694485842026</v>
      </c>
    </row>
    <row r="27" spans="1:23" x14ac:dyDescent="0.3">
      <c r="A27" s="32" t="s">
        <v>35</v>
      </c>
      <c r="B27" s="34">
        <v>103</v>
      </c>
      <c r="C27" s="34">
        <v>22108</v>
      </c>
      <c r="D27" s="34">
        <v>14</v>
      </c>
      <c r="E27" s="35">
        <f t="shared" si="0"/>
        <v>0.13592233009708737</v>
      </c>
      <c r="F27" s="34">
        <v>2332</v>
      </c>
      <c r="G27" s="35">
        <f t="shared" si="1"/>
        <v>0.10548217839696038</v>
      </c>
      <c r="H27" s="34">
        <v>46</v>
      </c>
      <c r="I27" s="35">
        <f t="shared" si="2"/>
        <v>0.44660194174757284</v>
      </c>
      <c r="J27" s="34">
        <v>8048</v>
      </c>
      <c r="K27" s="35">
        <f t="shared" si="3"/>
        <v>0.36403111995657683</v>
      </c>
      <c r="L27" s="34">
        <v>38</v>
      </c>
      <c r="M27" s="35">
        <f t="shared" si="4"/>
        <v>0.36893203883495146</v>
      </c>
      <c r="N27" s="34">
        <v>11294</v>
      </c>
      <c r="O27" s="35">
        <f t="shared" si="5"/>
        <v>0.51085579880586218</v>
      </c>
      <c r="P27" s="34">
        <v>0</v>
      </c>
      <c r="Q27" s="35">
        <f t="shared" si="6"/>
        <v>0</v>
      </c>
      <c r="R27" s="34">
        <v>0</v>
      </c>
      <c r="S27" s="35">
        <f t="shared" si="7"/>
        <v>0</v>
      </c>
      <c r="T27" s="36">
        <f t="shared" si="8"/>
        <v>84</v>
      </c>
      <c r="U27" s="35">
        <f t="shared" si="9"/>
        <v>0.81553398058252424</v>
      </c>
      <c r="V27" s="36">
        <f t="shared" si="10"/>
        <v>19342</v>
      </c>
      <c r="W27" s="35">
        <f t="shared" si="11"/>
        <v>0.87488691876243896</v>
      </c>
    </row>
    <row r="28" spans="1:23" x14ac:dyDescent="0.3">
      <c r="A28" s="32" t="s">
        <v>36</v>
      </c>
      <c r="B28" s="34">
        <v>11</v>
      </c>
      <c r="C28" s="34">
        <v>2524</v>
      </c>
      <c r="D28" s="34">
        <v>8</v>
      </c>
      <c r="E28" s="35">
        <f t="shared" si="0"/>
        <v>0.72727272727272729</v>
      </c>
      <c r="F28" s="34">
        <v>1674</v>
      </c>
      <c r="G28" s="35">
        <f t="shared" si="1"/>
        <v>0.66323296354992078</v>
      </c>
      <c r="H28" s="34">
        <v>2</v>
      </c>
      <c r="I28" s="35">
        <f t="shared" si="2"/>
        <v>0.18181818181818182</v>
      </c>
      <c r="J28" s="34">
        <v>250</v>
      </c>
      <c r="K28" s="35">
        <f t="shared" si="3"/>
        <v>9.9049128367670367E-2</v>
      </c>
      <c r="L28" s="34">
        <v>1</v>
      </c>
      <c r="M28" s="35">
        <f t="shared" si="4"/>
        <v>9.0909090909090912E-2</v>
      </c>
      <c r="N28" s="34">
        <v>600</v>
      </c>
      <c r="O28" s="35">
        <f t="shared" si="5"/>
        <v>0.23771790808240886</v>
      </c>
      <c r="P28" s="34">
        <v>0</v>
      </c>
      <c r="Q28" s="35">
        <f t="shared" si="6"/>
        <v>0</v>
      </c>
      <c r="R28" s="34">
        <v>0</v>
      </c>
      <c r="S28" s="35">
        <f t="shared" si="7"/>
        <v>0</v>
      </c>
      <c r="T28" s="36">
        <f t="shared" si="8"/>
        <v>3</v>
      </c>
      <c r="U28" s="35">
        <f t="shared" si="9"/>
        <v>0.27272727272727271</v>
      </c>
      <c r="V28" s="36">
        <f t="shared" si="10"/>
        <v>850</v>
      </c>
      <c r="W28" s="35">
        <f t="shared" si="11"/>
        <v>0.33676703645007922</v>
      </c>
    </row>
    <row r="29" spans="1:23" x14ac:dyDescent="0.3">
      <c r="A29" s="32" t="s">
        <v>37</v>
      </c>
      <c r="B29" s="34" t="s">
        <v>38</v>
      </c>
      <c r="C29" s="34" t="s">
        <v>38</v>
      </c>
      <c r="D29" s="34" t="s">
        <v>38</v>
      </c>
      <c r="E29" s="35" t="s">
        <v>38</v>
      </c>
      <c r="F29" s="34" t="s">
        <v>38</v>
      </c>
      <c r="G29" s="35" t="s">
        <v>38</v>
      </c>
      <c r="H29" s="34" t="s">
        <v>38</v>
      </c>
      <c r="I29" s="35" t="s">
        <v>38</v>
      </c>
      <c r="J29" s="34" t="s">
        <v>38</v>
      </c>
      <c r="K29" s="35" t="s">
        <v>38</v>
      </c>
      <c r="L29" s="34" t="s">
        <v>38</v>
      </c>
      <c r="M29" s="35" t="s">
        <v>38</v>
      </c>
      <c r="N29" s="34" t="s">
        <v>38</v>
      </c>
      <c r="O29" s="35" t="s">
        <v>38</v>
      </c>
      <c r="P29" s="34" t="s">
        <v>38</v>
      </c>
      <c r="Q29" s="35" t="s">
        <v>38</v>
      </c>
      <c r="R29" s="34" t="s">
        <v>38</v>
      </c>
      <c r="S29" s="35" t="s">
        <v>38</v>
      </c>
      <c r="T29" s="37" t="s">
        <v>38</v>
      </c>
      <c r="U29" s="35" t="s">
        <v>38</v>
      </c>
      <c r="V29" s="37" t="s">
        <v>38</v>
      </c>
      <c r="W29" s="35" t="s">
        <v>38</v>
      </c>
    </row>
    <row r="30" spans="1:23" x14ac:dyDescent="0.3">
      <c r="A30" s="32" t="s">
        <v>39</v>
      </c>
      <c r="B30" s="34" t="s">
        <v>38</v>
      </c>
      <c r="C30" s="34" t="s">
        <v>38</v>
      </c>
      <c r="D30" s="34" t="s">
        <v>38</v>
      </c>
      <c r="E30" s="35" t="s">
        <v>38</v>
      </c>
      <c r="F30" s="34" t="s">
        <v>38</v>
      </c>
      <c r="G30" s="35" t="s">
        <v>38</v>
      </c>
      <c r="H30" s="34" t="s">
        <v>38</v>
      </c>
      <c r="I30" s="35" t="s">
        <v>38</v>
      </c>
      <c r="J30" s="34" t="s">
        <v>38</v>
      </c>
      <c r="K30" s="35" t="s">
        <v>38</v>
      </c>
      <c r="L30" s="34" t="s">
        <v>38</v>
      </c>
      <c r="M30" s="35" t="s">
        <v>38</v>
      </c>
      <c r="N30" s="34" t="s">
        <v>38</v>
      </c>
      <c r="O30" s="35" t="s">
        <v>38</v>
      </c>
      <c r="P30" s="34" t="s">
        <v>38</v>
      </c>
      <c r="Q30" s="35" t="s">
        <v>38</v>
      </c>
      <c r="R30" s="34" t="s">
        <v>38</v>
      </c>
      <c r="S30" s="35" t="s">
        <v>38</v>
      </c>
      <c r="T30" s="37" t="s">
        <v>38</v>
      </c>
      <c r="U30" s="35" t="s">
        <v>38</v>
      </c>
      <c r="V30" s="37" t="s">
        <v>38</v>
      </c>
      <c r="W30" s="35" t="s">
        <v>38</v>
      </c>
    </row>
    <row r="31" spans="1:23" x14ac:dyDescent="0.3">
      <c r="A31" s="32" t="s">
        <v>40</v>
      </c>
      <c r="B31" s="34">
        <v>1</v>
      </c>
      <c r="C31" s="34">
        <v>2</v>
      </c>
      <c r="D31" s="34">
        <v>0</v>
      </c>
      <c r="E31" s="35">
        <f t="shared" si="0"/>
        <v>0</v>
      </c>
      <c r="F31" s="34">
        <v>0</v>
      </c>
      <c r="G31" s="35">
        <f t="shared" si="1"/>
        <v>0</v>
      </c>
      <c r="H31" s="34">
        <v>0</v>
      </c>
      <c r="I31" s="35">
        <f t="shared" si="2"/>
        <v>0</v>
      </c>
      <c r="J31" s="34">
        <v>0</v>
      </c>
      <c r="K31" s="35">
        <f t="shared" si="3"/>
        <v>0</v>
      </c>
      <c r="L31" s="34">
        <v>0</v>
      </c>
      <c r="M31" s="35">
        <f t="shared" si="4"/>
        <v>0</v>
      </c>
      <c r="N31" s="34">
        <v>0</v>
      </c>
      <c r="O31" s="35">
        <f t="shared" si="5"/>
        <v>0</v>
      </c>
      <c r="P31" s="34">
        <v>0</v>
      </c>
      <c r="Q31" s="35">
        <f t="shared" si="6"/>
        <v>0</v>
      </c>
      <c r="R31" s="34">
        <v>0</v>
      </c>
      <c r="S31" s="35">
        <f t="shared" si="7"/>
        <v>0</v>
      </c>
      <c r="T31" s="36">
        <f t="shared" si="8"/>
        <v>0</v>
      </c>
      <c r="U31" s="35">
        <f t="shared" si="9"/>
        <v>0</v>
      </c>
      <c r="V31" s="36">
        <f t="shared" si="10"/>
        <v>0</v>
      </c>
      <c r="W31" s="35">
        <f t="shared" si="11"/>
        <v>0</v>
      </c>
    </row>
    <row r="32" spans="1:23" x14ac:dyDescent="0.3">
      <c r="A32" s="32" t="s">
        <v>41</v>
      </c>
      <c r="B32" s="34">
        <v>3</v>
      </c>
      <c r="C32" s="34">
        <v>23</v>
      </c>
      <c r="D32" s="34">
        <v>0</v>
      </c>
      <c r="E32" s="35">
        <f t="shared" si="0"/>
        <v>0</v>
      </c>
      <c r="F32" s="34">
        <v>0</v>
      </c>
      <c r="G32" s="35">
        <f t="shared" si="1"/>
        <v>0</v>
      </c>
      <c r="H32" s="34">
        <v>0</v>
      </c>
      <c r="I32" s="35">
        <f t="shared" si="2"/>
        <v>0</v>
      </c>
      <c r="J32" s="34">
        <v>0</v>
      </c>
      <c r="K32" s="35">
        <f t="shared" si="3"/>
        <v>0</v>
      </c>
      <c r="L32" s="34">
        <v>0</v>
      </c>
      <c r="M32" s="35">
        <f t="shared" si="4"/>
        <v>0</v>
      </c>
      <c r="N32" s="34">
        <v>0</v>
      </c>
      <c r="O32" s="35">
        <f t="shared" si="5"/>
        <v>0</v>
      </c>
      <c r="P32" s="34">
        <v>0</v>
      </c>
      <c r="Q32" s="35">
        <f t="shared" si="6"/>
        <v>0</v>
      </c>
      <c r="R32" s="34">
        <v>0</v>
      </c>
      <c r="S32" s="35">
        <f t="shared" si="7"/>
        <v>0</v>
      </c>
      <c r="T32" s="36">
        <f t="shared" si="8"/>
        <v>0</v>
      </c>
      <c r="U32" s="35">
        <f t="shared" si="9"/>
        <v>0</v>
      </c>
      <c r="V32" s="36">
        <f t="shared" si="10"/>
        <v>0</v>
      </c>
      <c r="W32" s="35">
        <f t="shared" si="11"/>
        <v>0</v>
      </c>
    </row>
    <row r="33" spans="1:23" x14ac:dyDescent="0.3">
      <c r="A33" s="32" t="s">
        <v>42</v>
      </c>
      <c r="B33" s="34">
        <v>68</v>
      </c>
      <c r="C33" s="34">
        <v>53390</v>
      </c>
      <c r="D33" s="34">
        <v>20</v>
      </c>
      <c r="E33" s="35">
        <f t="shared" si="0"/>
        <v>0.29411764705882354</v>
      </c>
      <c r="F33" s="34">
        <v>21002</v>
      </c>
      <c r="G33" s="35">
        <f t="shared" si="1"/>
        <v>0.39336954485858777</v>
      </c>
      <c r="H33" s="34">
        <v>6</v>
      </c>
      <c r="I33" s="35">
        <f t="shared" si="2"/>
        <v>8.8235294117647065E-2</v>
      </c>
      <c r="J33" s="34">
        <v>1389</v>
      </c>
      <c r="K33" s="35">
        <f t="shared" si="3"/>
        <v>2.6016107885371793E-2</v>
      </c>
      <c r="L33" s="34">
        <v>19</v>
      </c>
      <c r="M33" s="35">
        <f t="shared" si="4"/>
        <v>0.27941176470588236</v>
      </c>
      <c r="N33" s="34">
        <v>16913</v>
      </c>
      <c r="O33" s="35">
        <f t="shared" si="5"/>
        <v>0.31678216894549543</v>
      </c>
      <c r="P33" s="34">
        <v>0</v>
      </c>
      <c r="Q33" s="35">
        <f t="shared" si="6"/>
        <v>0</v>
      </c>
      <c r="R33" s="34">
        <v>0</v>
      </c>
      <c r="S33" s="35">
        <f t="shared" si="7"/>
        <v>0</v>
      </c>
      <c r="T33" s="36">
        <f t="shared" si="8"/>
        <v>25</v>
      </c>
      <c r="U33" s="35">
        <f t="shared" si="9"/>
        <v>0.36764705882352944</v>
      </c>
      <c r="V33" s="36">
        <f t="shared" si="10"/>
        <v>18302</v>
      </c>
      <c r="W33" s="35">
        <f t="shared" si="11"/>
        <v>0.34279827683086722</v>
      </c>
    </row>
    <row r="34" spans="1:23" x14ac:dyDescent="0.3">
      <c r="A34" s="32" t="s">
        <v>43</v>
      </c>
      <c r="B34" s="34" t="s">
        <v>38</v>
      </c>
      <c r="C34" s="34" t="s">
        <v>38</v>
      </c>
      <c r="D34" s="34" t="s">
        <v>38</v>
      </c>
      <c r="E34" s="35" t="s">
        <v>38</v>
      </c>
      <c r="F34" s="34" t="s">
        <v>38</v>
      </c>
      <c r="G34" s="35" t="s">
        <v>38</v>
      </c>
      <c r="H34" s="34" t="s">
        <v>38</v>
      </c>
      <c r="I34" s="35" t="s">
        <v>38</v>
      </c>
      <c r="J34" s="34" t="s">
        <v>38</v>
      </c>
      <c r="K34" s="35" t="s">
        <v>38</v>
      </c>
      <c r="L34" s="34" t="s">
        <v>38</v>
      </c>
      <c r="M34" s="35" t="s">
        <v>38</v>
      </c>
      <c r="N34" s="34" t="s">
        <v>38</v>
      </c>
      <c r="O34" s="35" t="s">
        <v>38</v>
      </c>
      <c r="P34" s="34" t="s">
        <v>38</v>
      </c>
      <c r="Q34" s="35" t="s">
        <v>38</v>
      </c>
      <c r="R34" s="34" t="s">
        <v>38</v>
      </c>
      <c r="S34" s="35" t="s">
        <v>38</v>
      </c>
      <c r="T34" s="37" t="s">
        <v>38</v>
      </c>
      <c r="U34" s="35" t="s">
        <v>38</v>
      </c>
      <c r="V34" s="37" t="s">
        <v>38</v>
      </c>
      <c r="W34" s="35" t="s">
        <v>38</v>
      </c>
    </row>
    <row r="35" spans="1:23" x14ac:dyDescent="0.3">
      <c r="A35" s="32" t="s">
        <v>44</v>
      </c>
      <c r="B35" s="34">
        <v>100</v>
      </c>
      <c r="C35" s="34">
        <v>1063</v>
      </c>
      <c r="D35" s="34">
        <v>35</v>
      </c>
      <c r="E35" s="35">
        <f t="shared" si="0"/>
        <v>0.35</v>
      </c>
      <c r="F35" s="34">
        <v>558</v>
      </c>
      <c r="G35" s="35">
        <f t="shared" si="1"/>
        <v>0.52492944496707428</v>
      </c>
      <c r="H35" s="34">
        <v>3</v>
      </c>
      <c r="I35" s="35">
        <f t="shared" si="2"/>
        <v>0.03</v>
      </c>
      <c r="J35" s="34">
        <v>9</v>
      </c>
      <c r="K35" s="35">
        <f t="shared" si="3"/>
        <v>8.4666039510818431E-3</v>
      </c>
      <c r="L35" s="34">
        <v>56</v>
      </c>
      <c r="M35" s="35">
        <f t="shared" si="4"/>
        <v>0.56000000000000005</v>
      </c>
      <c r="N35" s="34">
        <v>495</v>
      </c>
      <c r="O35" s="35">
        <f t="shared" si="5"/>
        <v>0.46566321730950139</v>
      </c>
      <c r="P35" s="34">
        <v>0</v>
      </c>
      <c r="Q35" s="35">
        <f t="shared" si="6"/>
        <v>0</v>
      </c>
      <c r="R35" s="34">
        <v>0</v>
      </c>
      <c r="S35" s="35">
        <f t="shared" si="7"/>
        <v>0</v>
      </c>
      <c r="T35" s="36">
        <f t="shared" si="8"/>
        <v>59</v>
      </c>
      <c r="U35" s="35">
        <f t="shared" si="9"/>
        <v>0.59</v>
      </c>
      <c r="V35" s="36">
        <f t="shared" si="10"/>
        <v>504</v>
      </c>
      <c r="W35" s="35">
        <f t="shared" si="11"/>
        <v>0.47412982126058323</v>
      </c>
    </row>
    <row r="36" spans="1:23" x14ac:dyDescent="0.3">
      <c r="A36" s="32" t="s">
        <v>45</v>
      </c>
      <c r="B36" s="34">
        <v>12</v>
      </c>
      <c r="C36" s="34">
        <v>77</v>
      </c>
      <c r="D36" s="34">
        <v>0</v>
      </c>
      <c r="E36" s="35">
        <f t="shared" si="0"/>
        <v>0</v>
      </c>
      <c r="F36" s="34">
        <v>0</v>
      </c>
      <c r="G36" s="35">
        <f t="shared" si="1"/>
        <v>0</v>
      </c>
      <c r="H36" s="34">
        <v>0</v>
      </c>
      <c r="I36" s="35">
        <f t="shared" si="2"/>
        <v>0</v>
      </c>
      <c r="J36" s="34">
        <v>0</v>
      </c>
      <c r="K36" s="35">
        <f t="shared" si="3"/>
        <v>0</v>
      </c>
      <c r="L36" s="34">
        <v>0</v>
      </c>
      <c r="M36" s="35">
        <f t="shared" si="4"/>
        <v>0</v>
      </c>
      <c r="N36" s="34">
        <v>0</v>
      </c>
      <c r="O36" s="35">
        <f t="shared" si="5"/>
        <v>0</v>
      </c>
      <c r="P36" s="34">
        <v>0</v>
      </c>
      <c r="Q36" s="35">
        <f t="shared" si="6"/>
        <v>0</v>
      </c>
      <c r="R36" s="34">
        <v>0</v>
      </c>
      <c r="S36" s="35">
        <f t="shared" si="7"/>
        <v>0</v>
      </c>
      <c r="T36" s="36">
        <f t="shared" si="8"/>
        <v>0</v>
      </c>
      <c r="U36" s="35">
        <f t="shared" si="9"/>
        <v>0</v>
      </c>
      <c r="V36" s="36">
        <f t="shared" si="10"/>
        <v>0</v>
      </c>
      <c r="W36" s="35">
        <f t="shared" si="11"/>
        <v>0</v>
      </c>
    </row>
    <row r="37" spans="1:23" x14ac:dyDescent="0.3">
      <c r="A37" s="32" t="s">
        <v>46</v>
      </c>
      <c r="B37" s="34">
        <v>79</v>
      </c>
      <c r="C37" s="34">
        <v>5418</v>
      </c>
      <c r="D37" s="34">
        <v>37</v>
      </c>
      <c r="E37" s="35">
        <f t="shared" si="0"/>
        <v>0.46835443037974683</v>
      </c>
      <c r="F37" s="34">
        <v>2818</v>
      </c>
      <c r="G37" s="35">
        <f t="shared" si="1"/>
        <v>0.52011812476928754</v>
      </c>
      <c r="H37" s="34">
        <v>0</v>
      </c>
      <c r="I37" s="35">
        <f t="shared" si="2"/>
        <v>0</v>
      </c>
      <c r="J37" s="34">
        <v>0</v>
      </c>
      <c r="K37" s="35">
        <f t="shared" si="3"/>
        <v>0</v>
      </c>
      <c r="L37" s="34">
        <v>0</v>
      </c>
      <c r="M37" s="35">
        <f t="shared" si="4"/>
        <v>0</v>
      </c>
      <c r="N37" s="34">
        <v>0</v>
      </c>
      <c r="O37" s="35">
        <f t="shared" si="5"/>
        <v>0</v>
      </c>
      <c r="P37" s="34">
        <v>0</v>
      </c>
      <c r="Q37" s="35">
        <f t="shared" si="6"/>
        <v>0</v>
      </c>
      <c r="R37" s="34">
        <v>0</v>
      </c>
      <c r="S37" s="35">
        <f t="shared" si="7"/>
        <v>0</v>
      </c>
      <c r="T37" s="36">
        <f t="shared" si="8"/>
        <v>0</v>
      </c>
      <c r="U37" s="35">
        <f t="shared" si="9"/>
        <v>0</v>
      </c>
      <c r="V37" s="36">
        <f t="shared" si="10"/>
        <v>0</v>
      </c>
      <c r="W37" s="35">
        <f t="shared" si="11"/>
        <v>0</v>
      </c>
    </row>
    <row r="38" spans="1:23" x14ac:dyDescent="0.3">
      <c r="A38" s="32" t="s">
        <v>47</v>
      </c>
      <c r="B38" s="34" t="s">
        <v>38</v>
      </c>
      <c r="C38" s="34" t="s">
        <v>38</v>
      </c>
      <c r="D38" s="34" t="s">
        <v>38</v>
      </c>
      <c r="E38" s="35" t="s">
        <v>38</v>
      </c>
      <c r="F38" s="34" t="s">
        <v>38</v>
      </c>
      <c r="G38" s="35" t="s">
        <v>38</v>
      </c>
      <c r="H38" s="34" t="s">
        <v>38</v>
      </c>
      <c r="I38" s="35" t="s">
        <v>38</v>
      </c>
      <c r="J38" s="34" t="s">
        <v>38</v>
      </c>
      <c r="K38" s="35" t="s">
        <v>38</v>
      </c>
      <c r="L38" s="34" t="s">
        <v>38</v>
      </c>
      <c r="M38" s="35" t="s">
        <v>38</v>
      </c>
      <c r="N38" s="34" t="s">
        <v>38</v>
      </c>
      <c r="O38" s="35" t="s">
        <v>38</v>
      </c>
      <c r="P38" s="34" t="s">
        <v>38</v>
      </c>
      <c r="Q38" s="35" t="s">
        <v>38</v>
      </c>
      <c r="R38" s="34" t="s">
        <v>38</v>
      </c>
      <c r="S38" s="35" t="s">
        <v>38</v>
      </c>
      <c r="T38" s="37" t="s">
        <v>38</v>
      </c>
      <c r="U38" s="35" t="s">
        <v>38</v>
      </c>
      <c r="V38" s="37" t="s">
        <v>38</v>
      </c>
      <c r="W38" s="35" t="s">
        <v>38</v>
      </c>
    </row>
    <row r="39" spans="1:23" x14ac:dyDescent="0.3">
      <c r="A39" s="32" t="s">
        <v>48</v>
      </c>
      <c r="B39" s="34" t="s">
        <v>38</v>
      </c>
      <c r="C39" s="34" t="s">
        <v>38</v>
      </c>
      <c r="D39" s="34" t="s">
        <v>38</v>
      </c>
      <c r="E39" s="35" t="s">
        <v>38</v>
      </c>
      <c r="F39" s="34" t="s">
        <v>38</v>
      </c>
      <c r="G39" s="35" t="s">
        <v>38</v>
      </c>
      <c r="H39" s="34" t="s">
        <v>38</v>
      </c>
      <c r="I39" s="35" t="s">
        <v>38</v>
      </c>
      <c r="J39" s="34" t="s">
        <v>38</v>
      </c>
      <c r="K39" s="35" t="s">
        <v>38</v>
      </c>
      <c r="L39" s="34" t="s">
        <v>38</v>
      </c>
      <c r="M39" s="35" t="s">
        <v>38</v>
      </c>
      <c r="N39" s="34" t="s">
        <v>38</v>
      </c>
      <c r="O39" s="35" t="s">
        <v>38</v>
      </c>
      <c r="P39" s="34" t="s">
        <v>38</v>
      </c>
      <c r="Q39" s="35" t="s">
        <v>38</v>
      </c>
      <c r="R39" s="34" t="s">
        <v>38</v>
      </c>
      <c r="S39" s="35" t="s">
        <v>38</v>
      </c>
      <c r="T39" s="37" t="s">
        <v>38</v>
      </c>
      <c r="U39" s="35" t="s">
        <v>38</v>
      </c>
      <c r="V39" s="37" t="s">
        <v>38</v>
      </c>
      <c r="W39" s="35" t="s">
        <v>38</v>
      </c>
    </row>
    <row r="40" spans="1:23" x14ac:dyDescent="0.3">
      <c r="A40" s="32" t="s">
        <v>49</v>
      </c>
      <c r="B40" s="34">
        <v>41</v>
      </c>
      <c r="C40" s="34">
        <v>25009</v>
      </c>
      <c r="D40" s="34">
        <v>7</v>
      </c>
      <c r="E40" s="35">
        <f t="shared" si="0"/>
        <v>0.17073170731707318</v>
      </c>
      <c r="F40" s="34">
        <v>4359</v>
      </c>
      <c r="G40" s="35">
        <f t="shared" si="1"/>
        <v>0.17429725298892398</v>
      </c>
      <c r="H40" s="34">
        <v>6</v>
      </c>
      <c r="I40" s="35">
        <f t="shared" si="2"/>
        <v>0.14634146341463414</v>
      </c>
      <c r="J40" s="34">
        <v>4675</v>
      </c>
      <c r="K40" s="35">
        <f t="shared" si="3"/>
        <v>0.18693270422647848</v>
      </c>
      <c r="L40" s="34">
        <v>0</v>
      </c>
      <c r="M40" s="35">
        <f t="shared" si="4"/>
        <v>0</v>
      </c>
      <c r="N40" s="34">
        <v>0</v>
      </c>
      <c r="O40" s="35">
        <f t="shared" si="5"/>
        <v>0</v>
      </c>
      <c r="P40" s="34">
        <v>0</v>
      </c>
      <c r="Q40" s="35">
        <f t="shared" si="6"/>
        <v>0</v>
      </c>
      <c r="R40" s="34">
        <v>0</v>
      </c>
      <c r="S40" s="35">
        <f t="shared" si="7"/>
        <v>0</v>
      </c>
      <c r="T40" s="36">
        <f t="shared" si="8"/>
        <v>6</v>
      </c>
      <c r="U40" s="35">
        <f t="shared" si="9"/>
        <v>0.14634146341463414</v>
      </c>
      <c r="V40" s="36">
        <f t="shared" si="10"/>
        <v>4675</v>
      </c>
      <c r="W40" s="35">
        <f t="shared" si="11"/>
        <v>0.18693270422647848</v>
      </c>
    </row>
    <row r="41" spans="1:23" x14ac:dyDescent="0.3">
      <c r="A41" s="32" t="s">
        <v>50</v>
      </c>
      <c r="B41" s="34" t="s">
        <v>38</v>
      </c>
      <c r="C41" s="34" t="s">
        <v>38</v>
      </c>
      <c r="D41" s="34" t="s">
        <v>38</v>
      </c>
      <c r="E41" s="35" t="s">
        <v>38</v>
      </c>
      <c r="F41" s="34" t="s">
        <v>38</v>
      </c>
      <c r="G41" s="35" t="s">
        <v>38</v>
      </c>
      <c r="H41" s="34" t="s">
        <v>38</v>
      </c>
      <c r="I41" s="35" t="s">
        <v>38</v>
      </c>
      <c r="J41" s="34" t="s">
        <v>38</v>
      </c>
      <c r="K41" s="35" t="s">
        <v>38</v>
      </c>
      <c r="L41" s="34" t="s">
        <v>38</v>
      </c>
      <c r="M41" s="35" t="s">
        <v>38</v>
      </c>
      <c r="N41" s="34" t="s">
        <v>38</v>
      </c>
      <c r="O41" s="35" t="s">
        <v>38</v>
      </c>
      <c r="P41" s="34" t="s">
        <v>38</v>
      </c>
      <c r="Q41" s="35" t="s">
        <v>38</v>
      </c>
      <c r="R41" s="34" t="s">
        <v>38</v>
      </c>
      <c r="S41" s="35" t="s">
        <v>38</v>
      </c>
      <c r="T41" s="37" t="s">
        <v>38</v>
      </c>
      <c r="U41" s="35" t="s">
        <v>38</v>
      </c>
      <c r="V41" s="37" t="s">
        <v>38</v>
      </c>
      <c r="W41" s="35" t="s">
        <v>38</v>
      </c>
    </row>
    <row r="42" spans="1:23" x14ac:dyDescent="0.3">
      <c r="A42" s="32" t="s">
        <v>51</v>
      </c>
      <c r="B42" s="34">
        <v>16</v>
      </c>
      <c r="C42" s="34">
        <v>2275</v>
      </c>
      <c r="D42" s="34">
        <v>8</v>
      </c>
      <c r="E42" s="35">
        <f t="shared" si="0"/>
        <v>0.5</v>
      </c>
      <c r="F42" s="34">
        <v>2094</v>
      </c>
      <c r="G42" s="35">
        <f t="shared" si="1"/>
        <v>0.92043956043956043</v>
      </c>
      <c r="H42" s="34">
        <v>0</v>
      </c>
      <c r="I42" s="35">
        <f t="shared" si="2"/>
        <v>0</v>
      </c>
      <c r="J42" s="34">
        <v>0</v>
      </c>
      <c r="K42" s="35">
        <f t="shared" si="3"/>
        <v>0</v>
      </c>
      <c r="L42" s="34">
        <v>0</v>
      </c>
      <c r="M42" s="35">
        <f t="shared" si="4"/>
        <v>0</v>
      </c>
      <c r="N42" s="34">
        <v>0</v>
      </c>
      <c r="O42" s="35">
        <f t="shared" si="5"/>
        <v>0</v>
      </c>
      <c r="P42" s="34">
        <v>0</v>
      </c>
      <c r="Q42" s="35">
        <f t="shared" si="6"/>
        <v>0</v>
      </c>
      <c r="R42" s="34">
        <v>0</v>
      </c>
      <c r="S42" s="35">
        <f t="shared" si="7"/>
        <v>0</v>
      </c>
      <c r="T42" s="36">
        <f t="shared" si="8"/>
        <v>0</v>
      </c>
      <c r="U42" s="35">
        <f t="shared" si="9"/>
        <v>0</v>
      </c>
      <c r="V42" s="36">
        <f t="shared" si="10"/>
        <v>0</v>
      </c>
      <c r="W42" s="35">
        <f t="shared" si="11"/>
        <v>0</v>
      </c>
    </row>
    <row r="43" spans="1:23" x14ac:dyDescent="0.3">
      <c r="A43" s="32" t="s">
        <v>52</v>
      </c>
      <c r="B43" s="34">
        <v>174</v>
      </c>
      <c r="C43" s="34">
        <v>6798</v>
      </c>
      <c r="D43" s="34">
        <v>58</v>
      </c>
      <c r="E43" s="35">
        <f t="shared" si="0"/>
        <v>0.33333333333333331</v>
      </c>
      <c r="F43" s="34">
        <v>2176</v>
      </c>
      <c r="G43" s="35">
        <f t="shared" si="1"/>
        <v>0.32009414533686376</v>
      </c>
      <c r="H43" s="34">
        <v>4</v>
      </c>
      <c r="I43" s="35">
        <f t="shared" si="2"/>
        <v>2.2988505747126436E-2</v>
      </c>
      <c r="J43" s="34">
        <v>7</v>
      </c>
      <c r="K43" s="35">
        <f t="shared" si="3"/>
        <v>1.0297146219476316E-3</v>
      </c>
      <c r="L43" s="34">
        <v>37</v>
      </c>
      <c r="M43" s="35">
        <f t="shared" si="4"/>
        <v>0.21264367816091953</v>
      </c>
      <c r="N43" s="34">
        <v>2265</v>
      </c>
      <c r="O43" s="35">
        <f t="shared" si="5"/>
        <v>0.33318623124448365</v>
      </c>
      <c r="P43" s="34">
        <v>0</v>
      </c>
      <c r="Q43" s="35">
        <f t="shared" si="6"/>
        <v>0</v>
      </c>
      <c r="R43" s="34">
        <v>0</v>
      </c>
      <c r="S43" s="35">
        <f t="shared" si="7"/>
        <v>0</v>
      </c>
      <c r="T43" s="36">
        <f t="shared" si="8"/>
        <v>41</v>
      </c>
      <c r="U43" s="35">
        <f t="shared" si="9"/>
        <v>0.23563218390804597</v>
      </c>
      <c r="V43" s="36">
        <f t="shared" si="10"/>
        <v>2272</v>
      </c>
      <c r="W43" s="35">
        <f t="shared" si="11"/>
        <v>0.33421594586643133</v>
      </c>
    </row>
    <row r="44" spans="1:23" x14ac:dyDescent="0.3">
      <c r="A44" s="32" t="s">
        <v>53</v>
      </c>
      <c r="B44" s="34" t="s">
        <v>38</v>
      </c>
      <c r="C44" s="34" t="s">
        <v>38</v>
      </c>
      <c r="D44" s="34" t="s">
        <v>38</v>
      </c>
      <c r="E44" s="35" t="s">
        <v>38</v>
      </c>
      <c r="F44" s="34" t="s">
        <v>38</v>
      </c>
      <c r="G44" s="35" t="s">
        <v>38</v>
      </c>
      <c r="H44" s="34" t="s">
        <v>38</v>
      </c>
      <c r="I44" s="35" t="s">
        <v>38</v>
      </c>
      <c r="J44" s="34" t="s">
        <v>38</v>
      </c>
      <c r="K44" s="35" t="s">
        <v>38</v>
      </c>
      <c r="L44" s="34" t="s">
        <v>38</v>
      </c>
      <c r="M44" s="35" t="s">
        <v>38</v>
      </c>
      <c r="N44" s="34" t="s">
        <v>38</v>
      </c>
      <c r="O44" s="35" t="s">
        <v>38</v>
      </c>
      <c r="P44" s="34" t="s">
        <v>38</v>
      </c>
      <c r="Q44" s="35" t="s">
        <v>38</v>
      </c>
      <c r="R44" s="34" t="s">
        <v>38</v>
      </c>
      <c r="S44" s="35" t="s">
        <v>38</v>
      </c>
      <c r="T44" s="37" t="s">
        <v>38</v>
      </c>
      <c r="U44" s="35" t="s">
        <v>38</v>
      </c>
      <c r="V44" s="37" t="s">
        <v>38</v>
      </c>
      <c r="W44" s="35" t="s">
        <v>38</v>
      </c>
    </row>
    <row r="45" spans="1:23" x14ac:dyDescent="0.3">
      <c r="A45" s="32" t="s">
        <v>54</v>
      </c>
      <c r="B45" s="34">
        <v>101</v>
      </c>
      <c r="C45" s="34">
        <v>23953</v>
      </c>
      <c r="D45" s="34">
        <v>28</v>
      </c>
      <c r="E45" s="35">
        <f t="shared" si="0"/>
        <v>0.27722772277227725</v>
      </c>
      <c r="F45" s="34">
        <v>5677</v>
      </c>
      <c r="G45" s="35">
        <f t="shared" si="1"/>
        <v>0.23700580303093557</v>
      </c>
      <c r="H45" s="34">
        <v>9</v>
      </c>
      <c r="I45" s="35">
        <f t="shared" si="2"/>
        <v>8.9108910891089105E-2</v>
      </c>
      <c r="J45" s="34">
        <v>931</v>
      </c>
      <c r="K45" s="35">
        <f t="shared" si="3"/>
        <v>3.886778274120152E-2</v>
      </c>
      <c r="L45" s="34">
        <v>7</v>
      </c>
      <c r="M45" s="35">
        <f t="shared" si="4"/>
        <v>6.9306930693069313E-2</v>
      </c>
      <c r="N45" s="34">
        <v>240</v>
      </c>
      <c r="O45" s="35">
        <f t="shared" si="5"/>
        <v>1.0019621759278587E-2</v>
      </c>
      <c r="P45" s="34">
        <v>0</v>
      </c>
      <c r="Q45" s="35">
        <f t="shared" si="6"/>
        <v>0</v>
      </c>
      <c r="R45" s="34">
        <v>0</v>
      </c>
      <c r="S45" s="35">
        <f t="shared" si="7"/>
        <v>0</v>
      </c>
      <c r="T45" s="36">
        <f t="shared" si="8"/>
        <v>16</v>
      </c>
      <c r="U45" s="35">
        <f t="shared" si="9"/>
        <v>0.15841584158415842</v>
      </c>
      <c r="V45" s="36">
        <f t="shared" si="10"/>
        <v>1171</v>
      </c>
      <c r="W45" s="35">
        <f t="shared" si="11"/>
        <v>4.8887404500480104E-2</v>
      </c>
    </row>
    <row r="46" spans="1:23" x14ac:dyDescent="0.3">
      <c r="A46" s="32" t="s">
        <v>55</v>
      </c>
      <c r="B46" s="34">
        <v>5</v>
      </c>
      <c r="C46" s="34">
        <v>10</v>
      </c>
      <c r="D46" s="34">
        <v>0</v>
      </c>
      <c r="E46" s="35">
        <f t="shared" si="0"/>
        <v>0</v>
      </c>
      <c r="F46" s="34">
        <v>0</v>
      </c>
      <c r="G46" s="35">
        <f t="shared" si="1"/>
        <v>0</v>
      </c>
      <c r="H46" s="34">
        <v>0</v>
      </c>
      <c r="I46" s="35">
        <f t="shared" si="2"/>
        <v>0</v>
      </c>
      <c r="J46" s="34">
        <v>0</v>
      </c>
      <c r="K46" s="35">
        <f t="shared" si="3"/>
        <v>0</v>
      </c>
      <c r="L46" s="34">
        <v>0</v>
      </c>
      <c r="M46" s="35">
        <f t="shared" si="4"/>
        <v>0</v>
      </c>
      <c r="N46" s="34">
        <v>0</v>
      </c>
      <c r="O46" s="35">
        <f t="shared" si="5"/>
        <v>0</v>
      </c>
      <c r="P46" s="34">
        <v>0</v>
      </c>
      <c r="Q46" s="35">
        <f t="shared" si="6"/>
        <v>0</v>
      </c>
      <c r="R46" s="34">
        <v>0</v>
      </c>
      <c r="S46" s="35">
        <f t="shared" si="7"/>
        <v>0</v>
      </c>
      <c r="T46" s="36">
        <f t="shared" si="8"/>
        <v>0</v>
      </c>
      <c r="U46" s="35">
        <f t="shared" si="9"/>
        <v>0</v>
      </c>
      <c r="V46" s="36">
        <f t="shared" si="10"/>
        <v>0</v>
      </c>
      <c r="W46" s="35">
        <f t="shared" si="11"/>
        <v>0</v>
      </c>
    </row>
    <row r="47" spans="1:23" x14ac:dyDescent="0.3">
      <c r="A47" s="32" t="s">
        <v>56</v>
      </c>
      <c r="B47" s="34" t="s">
        <v>38</v>
      </c>
      <c r="C47" s="34" t="s">
        <v>38</v>
      </c>
      <c r="D47" s="34" t="s">
        <v>38</v>
      </c>
      <c r="E47" s="35" t="s">
        <v>38</v>
      </c>
      <c r="F47" s="34" t="s">
        <v>38</v>
      </c>
      <c r="G47" s="35" t="s">
        <v>38</v>
      </c>
      <c r="H47" s="34" t="s">
        <v>38</v>
      </c>
      <c r="I47" s="35" t="s">
        <v>38</v>
      </c>
      <c r="J47" s="34" t="s">
        <v>38</v>
      </c>
      <c r="K47" s="35" t="s">
        <v>38</v>
      </c>
      <c r="L47" s="34" t="s">
        <v>38</v>
      </c>
      <c r="M47" s="35" t="s">
        <v>38</v>
      </c>
      <c r="N47" s="34" t="s">
        <v>38</v>
      </c>
      <c r="O47" s="35" t="s">
        <v>38</v>
      </c>
      <c r="P47" s="34" t="s">
        <v>38</v>
      </c>
      <c r="Q47" s="35" t="s">
        <v>38</v>
      </c>
      <c r="R47" s="34" t="s">
        <v>38</v>
      </c>
      <c r="S47" s="35" t="s">
        <v>38</v>
      </c>
      <c r="T47" s="37" t="s">
        <v>38</v>
      </c>
      <c r="U47" s="35" t="s">
        <v>38</v>
      </c>
      <c r="V47" s="37" t="s">
        <v>38</v>
      </c>
      <c r="W47" s="35" t="s">
        <v>38</v>
      </c>
    </row>
    <row r="48" spans="1:23" x14ac:dyDescent="0.3">
      <c r="A48" s="32" t="s">
        <v>57</v>
      </c>
      <c r="B48" s="34">
        <v>19</v>
      </c>
      <c r="C48" s="34">
        <v>17</v>
      </c>
      <c r="D48" s="34">
        <v>13</v>
      </c>
      <c r="E48" s="35">
        <f t="shared" si="0"/>
        <v>0.68421052631578949</v>
      </c>
      <c r="F48" s="34">
        <v>2</v>
      </c>
      <c r="G48" s="35">
        <f t="shared" si="1"/>
        <v>0.11764705882352941</v>
      </c>
      <c r="H48" s="34">
        <v>0</v>
      </c>
      <c r="I48" s="35">
        <f t="shared" si="2"/>
        <v>0</v>
      </c>
      <c r="J48" s="34">
        <v>0</v>
      </c>
      <c r="K48" s="35">
        <f t="shared" si="3"/>
        <v>0</v>
      </c>
      <c r="L48" s="34">
        <v>0</v>
      </c>
      <c r="M48" s="35">
        <f t="shared" si="4"/>
        <v>0</v>
      </c>
      <c r="N48" s="34">
        <v>0</v>
      </c>
      <c r="O48" s="35">
        <f t="shared" si="5"/>
        <v>0</v>
      </c>
      <c r="P48" s="34">
        <v>0</v>
      </c>
      <c r="Q48" s="35">
        <f t="shared" si="6"/>
        <v>0</v>
      </c>
      <c r="R48" s="34">
        <v>0</v>
      </c>
      <c r="S48" s="35">
        <f t="shared" si="7"/>
        <v>0</v>
      </c>
      <c r="T48" s="36">
        <f t="shared" si="8"/>
        <v>0</v>
      </c>
      <c r="U48" s="35">
        <f t="shared" si="9"/>
        <v>0</v>
      </c>
      <c r="V48" s="36">
        <f t="shared" si="10"/>
        <v>0</v>
      </c>
      <c r="W48" s="35">
        <f t="shared" si="11"/>
        <v>0</v>
      </c>
    </row>
    <row r="49" spans="1:23" x14ac:dyDescent="0.3">
      <c r="A49" s="32" t="s">
        <v>58</v>
      </c>
      <c r="B49" s="34">
        <v>27</v>
      </c>
      <c r="C49" s="34">
        <v>1474</v>
      </c>
      <c r="D49" s="34">
        <v>0</v>
      </c>
      <c r="E49" s="35">
        <f t="shared" si="0"/>
        <v>0</v>
      </c>
      <c r="F49" s="34">
        <v>0</v>
      </c>
      <c r="G49" s="35">
        <f t="shared" si="1"/>
        <v>0</v>
      </c>
      <c r="H49" s="34">
        <v>0</v>
      </c>
      <c r="I49" s="35">
        <f t="shared" si="2"/>
        <v>0</v>
      </c>
      <c r="J49" s="34">
        <v>0</v>
      </c>
      <c r="K49" s="35">
        <f t="shared" si="3"/>
        <v>0</v>
      </c>
      <c r="L49" s="34">
        <v>20</v>
      </c>
      <c r="M49" s="35">
        <f t="shared" si="4"/>
        <v>0.7407407407407407</v>
      </c>
      <c r="N49" s="34">
        <v>1385</v>
      </c>
      <c r="O49" s="35">
        <f t="shared" si="5"/>
        <v>0.93962008141112618</v>
      </c>
      <c r="P49" s="34">
        <v>0</v>
      </c>
      <c r="Q49" s="35">
        <f t="shared" si="6"/>
        <v>0</v>
      </c>
      <c r="R49" s="34">
        <v>0</v>
      </c>
      <c r="S49" s="35">
        <f t="shared" si="7"/>
        <v>0</v>
      </c>
      <c r="T49" s="36">
        <f t="shared" si="8"/>
        <v>20</v>
      </c>
      <c r="U49" s="35">
        <f t="shared" si="9"/>
        <v>0.7407407407407407</v>
      </c>
      <c r="V49" s="36">
        <f t="shared" si="10"/>
        <v>1385</v>
      </c>
      <c r="W49" s="35">
        <f t="shared" si="11"/>
        <v>0.93962008141112618</v>
      </c>
    </row>
    <row r="50" spans="1:23" x14ac:dyDescent="0.3">
      <c r="A50" s="32" t="s">
        <v>59</v>
      </c>
      <c r="B50" s="34">
        <v>100</v>
      </c>
      <c r="C50" s="34">
        <v>8562</v>
      </c>
      <c r="D50" s="34">
        <v>19</v>
      </c>
      <c r="E50" s="38">
        <f t="shared" si="0"/>
        <v>0.19</v>
      </c>
      <c r="F50" s="34">
        <v>3602</v>
      </c>
      <c r="G50" s="38">
        <f t="shared" si="1"/>
        <v>0.42069609904227984</v>
      </c>
      <c r="H50" s="34">
        <v>14</v>
      </c>
      <c r="I50" s="38">
        <f t="shared" si="2"/>
        <v>0.14000000000000001</v>
      </c>
      <c r="J50" s="34">
        <v>156</v>
      </c>
      <c r="K50" s="38">
        <f t="shared" si="3"/>
        <v>1.8220042046250877E-2</v>
      </c>
      <c r="L50" s="34">
        <v>0</v>
      </c>
      <c r="M50" s="38">
        <f t="shared" si="4"/>
        <v>0</v>
      </c>
      <c r="N50" s="34">
        <v>0</v>
      </c>
      <c r="O50" s="38">
        <f t="shared" si="5"/>
        <v>0</v>
      </c>
      <c r="P50" s="34">
        <v>0</v>
      </c>
      <c r="Q50" s="38">
        <f t="shared" si="6"/>
        <v>0</v>
      </c>
      <c r="R50" s="34">
        <v>0</v>
      </c>
      <c r="S50" s="38">
        <f t="shared" si="7"/>
        <v>0</v>
      </c>
      <c r="T50" s="36">
        <f t="shared" si="8"/>
        <v>14</v>
      </c>
      <c r="U50" s="38">
        <f t="shared" si="9"/>
        <v>0.14000000000000001</v>
      </c>
      <c r="V50" s="36">
        <f t="shared" si="10"/>
        <v>156</v>
      </c>
      <c r="W50" s="38">
        <f t="shared" si="11"/>
        <v>1.8220042046250877E-2</v>
      </c>
    </row>
    <row r="51" spans="1:23" x14ac:dyDescent="0.3">
      <c r="A51" s="32" t="s">
        <v>60</v>
      </c>
      <c r="B51" s="34">
        <v>29</v>
      </c>
      <c r="C51" s="34">
        <v>101116</v>
      </c>
      <c r="D51" s="34">
        <v>0</v>
      </c>
      <c r="E51" s="38">
        <f t="shared" si="0"/>
        <v>0</v>
      </c>
      <c r="F51" s="34">
        <v>0</v>
      </c>
      <c r="G51" s="38">
        <f t="shared" si="1"/>
        <v>0</v>
      </c>
      <c r="H51" s="34">
        <v>11</v>
      </c>
      <c r="I51" s="38">
        <f t="shared" si="2"/>
        <v>0.37931034482758619</v>
      </c>
      <c r="J51" s="34">
        <v>54456</v>
      </c>
      <c r="K51" s="38">
        <f t="shared" si="3"/>
        <v>0.53854978440602874</v>
      </c>
      <c r="L51" s="34">
        <v>3</v>
      </c>
      <c r="M51" s="38">
        <f t="shared" si="4"/>
        <v>0.10344827586206896</v>
      </c>
      <c r="N51" s="34">
        <v>271</v>
      </c>
      <c r="O51" s="38">
        <f t="shared" si="5"/>
        <v>2.6800901934411962E-3</v>
      </c>
      <c r="P51" s="34">
        <v>1</v>
      </c>
      <c r="Q51" s="38">
        <f>P51/B51</f>
        <v>3.4482758620689655E-2</v>
      </c>
      <c r="R51" s="34">
        <v>1000</v>
      </c>
      <c r="S51" s="38">
        <f t="shared" si="7"/>
        <v>9.8896317101151154E-3</v>
      </c>
      <c r="T51" s="36">
        <f t="shared" si="8"/>
        <v>15</v>
      </c>
      <c r="U51" s="38">
        <f t="shared" si="9"/>
        <v>0.51724137931034486</v>
      </c>
      <c r="V51" s="36">
        <f t="shared" si="10"/>
        <v>55727</v>
      </c>
      <c r="W51" s="38">
        <f t="shared" si="11"/>
        <v>0.55111950630958506</v>
      </c>
    </row>
    <row r="52" spans="1:23" x14ac:dyDescent="0.3">
      <c r="A52" s="32" t="s">
        <v>61</v>
      </c>
      <c r="B52" s="34">
        <v>2</v>
      </c>
      <c r="C52" s="34">
        <v>28</v>
      </c>
      <c r="D52" s="34">
        <v>0</v>
      </c>
      <c r="E52" s="35">
        <f t="shared" si="0"/>
        <v>0</v>
      </c>
      <c r="F52" s="34">
        <v>0</v>
      </c>
      <c r="G52" s="35">
        <f t="shared" si="1"/>
        <v>0</v>
      </c>
      <c r="H52" s="34">
        <v>1</v>
      </c>
      <c r="I52" s="35">
        <f t="shared" si="2"/>
        <v>0.5</v>
      </c>
      <c r="J52" s="34">
        <v>28</v>
      </c>
      <c r="K52" s="35">
        <f t="shared" si="3"/>
        <v>1</v>
      </c>
      <c r="L52" s="34">
        <v>0</v>
      </c>
      <c r="M52" s="35">
        <f t="shared" si="4"/>
        <v>0</v>
      </c>
      <c r="N52" s="34">
        <v>0</v>
      </c>
      <c r="O52" s="35">
        <f t="shared" si="5"/>
        <v>0</v>
      </c>
      <c r="P52" s="34">
        <v>0</v>
      </c>
      <c r="Q52" s="35">
        <f t="shared" si="6"/>
        <v>0</v>
      </c>
      <c r="R52" s="34">
        <v>0</v>
      </c>
      <c r="S52" s="35">
        <f t="shared" si="7"/>
        <v>0</v>
      </c>
      <c r="T52" s="36">
        <f t="shared" si="8"/>
        <v>1</v>
      </c>
      <c r="U52" s="35">
        <f t="shared" si="9"/>
        <v>0.5</v>
      </c>
      <c r="V52" s="36">
        <f t="shared" si="10"/>
        <v>28</v>
      </c>
      <c r="W52" s="35">
        <f t="shared" si="11"/>
        <v>1</v>
      </c>
    </row>
    <row r="53" spans="1:23" x14ac:dyDescent="0.3">
      <c r="A53" s="32" t="s">
        <v>62</v>
      </c>
      <c r="B53" s="34" t="s">
        <v>38</v>
      </c>
      <c r="C53" s="34" t="s">
        <v>38</v>
      </c>
      <c r="D53" s="34" t="s">
        <v>38</v>
      </c>
      <c r="E53" s="35" t="s">
        <v>38</v>
      </c>
      <c r="F53" s="34" t="s">
        <v>38</v>
      </c>
      <c r="G53" s="35" t="s">
        <v>38</v>
      </c>
      <c r="H53" s="34" t="s">
        <v>38</v>
      </c>
      <c r="I53" s="35" t="s">
        <v>38</v>
      </c>
      <c r="J53" s="34" t="s">
        <v>38</v>
      </c>
      <c r="K53" s="35" t="s">
        <v>38</v>
      </c>
      <c r="L53" s="34" t="s">
        <v>38</v>
      </c>
      <c r="M53" s="35" t="s">
        <v>38</v>
      </c>
      <c r="N53" s="34" t="s">
        <v>38</v>
      </c>
      <c r="O53" s="35" t="s">
        <v>38</v>
      </c>
      <c r="P53" s="34" t="s">
        <v>38</v>
      </c>
      <c r="Q53" s="35" t="s">
        <v>38</v>
      </c>
      <c r="R53" s="34" t="s">
        <v>38</v>
      </c>
      <c r="S53" s="35" t="s">
        <v>38</v>
      </c>
      <c r="T53" s="37" t="s">
        <v>38</v>
      </c>
      <c r="U53" s="35" t="s">
        <v>38</v>
      </c>
      <c r="V53" s="37" t="s">
        <v>38</v>
      </c>
      <c r="W53" s="35" t="s">
        <v>38</v>
      </c>
    </row>
    <row r="54" spans="1:23" x14ac:dyDescent="0.3">
      <c r="A54" s="32" t="s">
        <v>63</v>
      </c>
      <c r="B54" s="34">
        <v>68</v>
      </c>
      <c r="C54" s="34">
        <v>17163</v>
      </c>
      <c r="D54" s="34">
        <v>19</v>
      </c>
      <c r="E54" s="38">
        <f t="shared" si="0"/>
        <v>0.27941176470588236</v>
      </c>
      <c r="F54" s="34">
        <v>7667</v>
      </c>
      <c r="G54" s="38">
        <f t="shared" si="1"/>
        <v>0.44671677445668007</v>
      </c>
      <c r="H54" s="34">
        <v>19</v>
      </c>
      <c r="I54" s="38">
        <f t="shared" si="2"/>
        <v>0.27941176470588236</v>
      </c>
      <c r="J54" s="34">
        <v>3348</v>
      </c>
      <c r="K54" s="38">
        <f t="shared" si="3"/>
        <v>0.19507079181961196</v>
      </c>
      <c r="L54" s="34">
        <v>10</v>
      </c>
      <c r="M54" s="38">
        <f t="shared" si="4"/>
        <v>0.14705882352941177</v>
      </c>
      <c r="N54" s="34">
        <v>551</v>
      </c>
      <c r="O54" s="38">
        <f t="shared" si="5"/>
        <v>3.2103944531841754E-2</v>
      </c>
      <c r="P54" s="34">
        <v>0</v>
      </c>
      <c r="Q54" s="38">
        <f t="shared" si="6"/>
        <v>0</v>
      </c>
      <c r="R54" s="34">
        <v>0</v>
      </c>
      <c r="S54" s="38">
        <f t="shared" si="7"/>
        <v>0</v>
      </c>
      <c r="T54" s="36">
        <f t="shared" si="8"/>
        <v>29</v>
      </c>
      <c r="U54" s="38">
        <f t="shared" si="9"/>
        <v>0.4264705882352941</v>
      </c>
      <c r="V54" s="36">
        <f t="shared" si="10"/>
        <v>3899</v>
      </c>
      <c r="W54" s="38">
        <f t="shared" si="11"/>
        <v>0.22717473635145372</v>
      </c>
    </row>
    <row r="55" spans="1:23" x14ac:dyDescent="0.3">
      <c r="A55" s="32" t="s">
        <v>64</v>
      </c>
      <c r="B55" s="34">
        <v>4</v>
      </c>
      <c r="C55" s="34">
        <v>17</v>
      </c>
      <c r="D55" s="34">
        <v>0</v>
      </c>
      <c r="E55" s="38">
        <f t="shared" si="0"/>
        <v>0</v>
      </c>
      <c r="F55" s="34">
        <v>0</v>
      </c>
      <c r="G55" s="38">
        <f t="shared" si="1"/>
        <v>0</v>
      </c>
      <c r="H55" s="34">
        <v>0</v>
      </c>
      <c r="I55" s="38">
        <f t="shared" si="2"/>
        <v>0</v>
      </c>
      <c r="J55" s="34">
        <v>0</v>
      </c>
      <c r="K55" s="38">
        <f t="shared" si="3"/>
        <v>0</v>
      </c>
      <c r="L55" s="34">
        <v>1</v>
      </c>
      <c r="M55" s="38">
        <f t="shared" si="4"/>
        <v>0.25</v>
      </c>
      <c r="N55" s="34">
        <v>12</v>
      </c>
      <c r="O55" s="38">
        <f t="shared" si="5"/>
        <v>0.70588235294117652</v>
      </c>
      <c r="P55" s="34">
        <v>0</v>
      </c>
      <c r="Q55" s="38">
        <f t="shared" si="6"/>
        <v>0</v>
      </c>
      <c r="R55" s="34">
        <v>0</v>
      </c>
      <c r="S55" s="38">
        <f t="shared" si="7"/>
        <v>0</v>
      </c>
      <c r="T55" s="36">
        <f t="shared" si="8"/>
        <v>1</v>
      </c>
      <c r="U55" s="38">
        <f t="shared" si="9"/>
        <v>0.25</v>
      </c>
      <c r="V55" s="36">
        <f t="shared" si="10"/>
        <v>12</v>
      </c>
      <c r="W55" s="38">
        <f t="shared" si="11"/>
        <v>0.70588235294117652</v>
      </c>
    </row>
    <row r="56" spans="1:23" x14ac:dyDescent="0.3">
      <c r="A56" s="32" t="s">
        <v>65</v>
      </c>
      <c r="B56" s="34" t="s">
        <v>38</v>
      </c>
      <c r="C56" s="34" t="s">
        <v>38</v>
      </c>
      <c r="D56" s="34" t="s">
        <v>38</v>
      </c>
      <c r="E56" s="35" t="s">
        <v>38</v>
      </c>
      <c r="F56" s="34" t="s">
        <v>38</v>
      </c>
      <c r="G56" s="35" t="s">
        <v>38</v>
      </c>
      <c r="H56" s="34" t="s">
        <v>38</v>
      </c>
      <c r="I56" s="35" t="s">
        <v>38</v>
      </c>
      <c r="J56" s="34" t="s">
        <v>38</v>
      </c>
      <c r="K56" s="35" t="s">
        <v>38</v>
      </c>
      <c r="L56" s="34" t="s">
        <v>38</v>
      </c>
      <c r="M56" s="35" t="s">
        <v>38</v>
      </c>
      <c r="N56" s="34" t="s">
        <v>38</v>
      </c>
      <c r="O56" s="35" t="s">
        <v>38</v>
      </c>
      <c r="P56" s="34" t="s">
        <v>38</v>
      </c>
      <c r="Q56" s="35" t="s">
        <v>38</v>
      </c>
      <c r="R56" s="34" t="s">
        <v>38</v>
      </c>
      <c r="S56" s="35" t="s">
        <v>38</v>
      </c>
      <c r="T56" s="37" t="s">
        <v>38</v>
      </c>
      <c r="U56" s="35" t="s">
        <v>38</v>
      </c>
      <c r="V56" s="37" t="s">
        <v>38</v>
      </c>
      <c r="W56" s="35" t="s">
        <v>38</v>
      </c>
    </row>
    <row r="57" spans="1:23" x14ac:dyDescent="0.3">
      <c r="A57" s="32" t="s">
        <v>66</v>
      </c>
      <c r="B57" s="34" t="s">
        <v>38</v>
      </c>
      <c r="C57" s="34" t="s">
        <v>38</v>
      </c>
      <c r="D57" s="34" t="s">
        <v>38</v>
      </c>
      <c r="E57" s="35" t="s">
        <v>38</v>
      </c>
      <c r="F57" s="34" t="s">
        <v>38</v>
      </c>
      <c r="G57" s="35" t="s">
        <v>38</v>
      </c>
      <c r="H57" s="34" t="s">
        <v>38</v>
      </c>
      <c r="I57" s="35" t="s">
        <v>38</v>
      </c>
      <c r="J57" s="34" t="s">
        <v>38</v>
      </c>
      <c r="K57" s="35" t="s">
        <v>38</v>
      </c>
      <c r="L57" s="34" t="s">
        <v>38</v>
      </c>
      <c r="M57" s="35" t="s">
        <v>38</v>
      </c>
      <c r="N57" s="34" t="s">
        <v>38</v>
      </c>
      <c r="O57" s="35" t="s">
        <v>38</v>
      </c>
      <c r="P57" s="34" t="s">
        <v>38</v>
      </c>
      <c r="Q57" s="35" t="s">
        <v>38</v>
      </c>
      <c r="R57" s="34" t="s">
        <v>38</v>
      </c>
      <c r="S57" s="35" t="s">
        <v>38</v>
      </c>
      <c r="T57" s="37" t="s">
        <v>38</v>
      </c>
      <c r="U57" s="35" t="s">
        <v>38</v>
      </c>
      <c r="V57" s="37" t="s">
        <v>38</v>
      </c>
      <c r="W57" s="35" t="s">
        <v>38</v>
      </c>
    </row>
    <row r="58" spans="1:23" x14ac:dyDescent="0.3">
      <c r="A58" s="32" t="s">
        <v>67</v>
      </c>
      <c r="B58" s="34">
        <v>3</v>
      </c>
      <c r="C58" s="34">
        <v>2</v>
      </c>
      <c r="D58" s="34">
        <v>0</v>
      </c>
      <c r="E58" s="35">
        <f t="shared" si="0"/>
        <v>0</v>
      </c>
      <c r="F58" s="34">
        <v>0</v>
      </c>
      <c r="G58" s="35">
        <f t="shared" si="1"/>
        <v>0</v>
      </c>
      <c r="H58" s="34">
        <v>0</v>
      </c>
      <c r="I58" s="35">
        <f t="shared" si="2"/>
        <v>0</v>
      </c>
      <c r="J58" s="34">
        <v>0</v>
      </c>
      <c r="K58" s="35">
        <f t="shared" si="3"/>
        <v>0</v>
      </c>
      <c r="L58" s="34">
        <v>0</v>
      </c>
      <c r="M58" s="35">
        <f t="shared" si="4"/>
        <v>0</v>
      </c>
      <c r="N58" s="34">
        <v>0</v>
      </c>
      <c r="O58" s="35">
        <f t="shared" si="5"/>
        <v>0</v>
      </c>
      <c r="P58" s="34">
        <v>0</v>
      </c>
      <c r="Q58" s="35">
        <f t="shared" si="6"/>
        <v>0</v>
      </c>
      <c r="R58" s="34">
        <v>0</v>
      </c>
      <c r="S58" s="35">
        <f t="shared" si="7"/>
        <v>0</v>
      </c>
      <c r="T58" s="36">
        <f t="shared" si="8"/>
        <v>0</v>
      </c>
      <c r="U58" s="35">
        <f t="shared" si="9"/>
        <v>0</v>
      </c>
      <c r="V58" s="36">
        <f t="shared" si="10"/>
        <v>0</v>
      </c>
      <c r="W58" s="35">
        <f t="shared" si="11"/>
        <v>0</v>
      </c>
    </row>
    <row r="59" spans="1:23" x14ac:dyDescent="0.3">
      <c r="A59" s="32" t="s">
        <v>68</v>
      </c>
      <c r="B59" s="34">
        <v>187</v>
      </c>
      <c r="C59" s="34">
        <v>17372</v>
      </c>
      <c r="D59" s="34">
        <v>39</v>
      </c>
      <c r="E59" s="35">
        <f t="shared" si="0"/>
        <v>0.20855614973262032</v>
      </c>
      <c r="F59" s="34">
        <v>2843</v>
      </c>
      <c r="G59" s="35">
        <f t="shared" si="1"/>
        <v>0.16365415611328574</v>
      </c>
      <c r="H59" s="34">
        <v>98</v>
      </c>
      <c r="I59" s="35">
        <f t="shared" si="2"/>
        <v>0.52406417112299464</v>
      </c>
      <c r="J59" s="34">
        <v>7030</v>
      </c>
      <c r="K59" s="35">
        <f t="shared" si="3"/>
        <v>0.40467418834906749</v>
      </c>
      <c r="L59" s="34">
        <v>42</v>
      </c>
      <c r="M59" s="35">
        <f t="shared" si="4"/>
        <v>0.22459893048128343</v>
      </c>
      <c r="N59" s="34">
        <v>7267</v>
      </c>
      <c r="O59" s="35">
        <f t="shared" si="5"/>
        <v>0.4183168316831683</v>
      </c>
      <c r="P59" s="34">
        <v>0</v>
      </c>
      <c r="Q59" s="35">
        <f t="shared" si="6"/>
        <v>0</v>
      </c>
      <c r="R59" s="34">
        <v>0</v>
      </c>
      <c r="S59" s="35">
        <f t="shared" si="7"/>
        <v>0</v>
      </c>
      <c r="T59" s="36">
        <f t="shared" si="8"/>
        <v>140</v>
      </c>
      <c r="U59" s="35">
        <f>T59/B59</f>
        <v>0.74866310160427807</v>
      </c>
      <c r="V59" s="36">
        <f t="shared" si="10"/>
        <v>14297</v>
      </c>
      <c r="W59" s="35">
        <f>V59/C59</f>
        <v>0.82299102003223579</v>
      </c>
    </row>
    <row r="60" spans="1:23" s="31" customFormat="1" x14ac:dyDescent="0.3">
      <c r="A60" s="31" t="s">
        <v>90</v>
      </c>
      <c r="B60" s="39">
        <f>SUM(B4:B59)</f>
        <v>2452</v>
      </c>
      <c r="C60" s="39">
        <f>SUM(C4:C59)</f>
        <v>680623</v>
      </c>
      <c r="D60" s="39">
        <f>SUM(D4:D59)</f>
        <v>793</v>
      </c>
      <c r="E60" s="40">
        <f t="shared" si="0"/>
        <v>0.32340946166394779</v>
      </c>
      <c r="F60" s="39">
        <f>SUM(F4:F59)</f>
        <v>225648</v>
      </c>
      <c r="G60" s="40">
        <f t="shared" si="1"/>
        <v>0.33153155270979678</v>
      </c>
      <c r="H60" s="39">
        <f>SUM(H4:H59)</f>
        <v>383</v>
      </c>
      <c r="I60" s="40">
        <f t="shared" si="2"/>
        <v>0.15619902120717782</v>
      </c>
      <c r="J60" s="39">
        <f>SUM(J4:J59)</f>
        <v>174123</v>
      </c>
      <c r="K60" s="40">
        <f t="shared" si="3"/>
        <v>0.25582885092040675</v>
      </c>
      <c r="L60" s="39">
        <f>SUM(L4:L59)</f>
        <v>478</v>
      </c>
      <c r="M60" s="40">
        <f t="shared" si="4"/>
        <v>0.19494290375203915</v>
      </c>
      <c r="N60" s="39">
        <f>SUM(N4:N59)</f>
        <v>64318</v>
      </c>
      <c r="O60" s="40">
        <f t="shared" si="5"/>
        <v>9.4498716616981795E-2</v>
      </c>
      <c r="P60" s="39">
        <f>SUM(P4:P59)</f>
        <v>22</v>
      </c>
      <c r="Q60" s="40">
        <f t="shared" si="6"/>
        <v>8.9722675367047301E-3</v>
      </c>
      <c r="R60" s="39">
        <f>SUM(R4:R59)</f>
        <v>3207</v>
      </c>
      <c r="S60" s="40">
        <f t="shared" si="7"/>
        <v>4.7118595757122518E-3</v>
      </c>
      <c r="T60" s="36">
        <f t="shared" si="8"/>
        <v>883</v>
      </c>
      <c r="U60" s="40">
        <f t="shared" si="9"/>
        <v>0.36011419249592169</v>
      </c>
      <c r="V60" s="36">
        <f t="shared" si="10"/>
        <v>241648</v>
      </c>
      <c r="W60" s="40">
        <f t="shared" si="11"/>
        <v>0.35503942711310077</v>
      </c>
    </row>
    <row r="61" spans="1:23" s="27" customFormat="1" ht="51.6" customHeight="1" x14ac:dyDescent="0.3">
      <c r="A61" s="25"/>
      <c r="B61" s="4" t="s">
        <v>87</v>
      </c>
      <c r="C61" s="26" t="s">
        <v>103</v>
      </c>
      <c r="D61" s="68" t="s">
        <v>104</v>
      </c>
      <c r="E61" s="68"/>
      <c r="F61" s="68" t="s">
        <v>105</v>
      </c>
      <c r="G61" s="68"/>
      <c r="H61" s="69" t="s">
        <v>106</v>
      </c>
      <c r="I61" s="69"/>
      <c r="J61" s="69" t="s">
        <v>107</v>
      </c>
      <c r="K61" s="69"/>
      <c r="L61" s="70" t="s">
        <v>108</v>
      </c>
      <c r="M61" s="70"/>
      <c r="N61" s="70" t="s">
        <v>109</v>
      </c>
      <c r="O61" s="70"/>
      <c r="P61" s="71" t="s">
        <v>110</v>
      </c>
      <c r="Q61" s="71"/>
      <c r="R61" s="71" t="s">
        <v>111</v>
      </c>
      <c r="S61" s="71"/>
      <c r="T61" s="67" t="s">
        <v>112</v>
      </c>
      <c r="U61" s="67"/>
      <c r="V61" s="67" t="s">
        <v>113</v>
      </c>
      <c r="W61" s="67"/>
    </row>
    <row r="62" spans="1:23" s="27" customFormat="1" ht="43.2" customHeight="1" x14ac:dyDescent="0.3">
      <c r="A62" s="25"/>
      <c r="B62" s="41" t="s">
        <v>88</v>
      </c>
      <c r="C62" s="41" t="s">
        <v>89</v>
      </c>
      <c r="D62" s="41" t="s">
        <v>88</v>
      </c>
      <c r="E62" s="42" t="s">
        <v>11</v>
      </c>
      <c r="F62" s="41" t="s">
        <v>89</v>
      </c>
      <c r="G62" s="42" t="s">
        <v>11</v>
      </c>
      <c r="H62" s="41" t="s">
        <v>88</v>
      </c>
      <c r="I62" s="42" t="s">
        <v>11</v>
      </c>
      <c r="J62" s="41" t="s">
        <v>89</v>
      </c>
      <c r="K62" s="42" t="s">
        <v>11</v>
      </c>
      <c r="L62" s="41" t="s">
        <v>88</v>
      </c>
      <c r="M62" s="42" t="s">
        <v>11</v>
      </c>
      <c r="N62" s="41" t="s">
        <v>89</v>
      </c>
      <c r="O62" s="42" t="s">
        <v>11</v>
      </c>
      <c r="P62" s="41" t="s">
        <v>88</v>
      </c>
      <c r="Q62" s="42" t="s">
        <v>11</v>
      </c>
      <c r="R62" s="41" t="s">
        <v>89</v>
      </c>
      <c r="S62" s="42" t="s">
        <v>11</v>
      </c>
      <c r="T62" s="41" t="s">
        <v>88</v>
      </c>
      <c r="U62" s="43" t="s">
        <v>11</v>
      </c>
      <c r="V62" s="41" t="s">
        <v>89</v>
      </c>
      <c r="W62" s="43" t="s">
        <v>11</v>
      </c>
    </row>
  </sheetData>
  <mergeCells count="31">
    <mergeCell ref="N1:O1"/>
    <mergeCell ref="D61:E61"/>
    <mergeCell ref="F61:G61"/>
    <mergeCell ref="H61:I61"/>
    <mergeCell ref="J61:K61"/>
    <mergeCell ref="L61:M61"/>
    <mergeCell ref="L2:M2"/>
    <mergeCell ref="N2:O2"/>
    <mergeCell ref="D2:E2"/>
    <mergeCell ref="F2:G2"/>
    <mergeCell ref="D1:E1"/>
    <mergeCell ref="F1:G1"/>
    <mergeCell ref="H1:I1"/>
    <mergeCell ref="J1:K1"/>
    <mergeCell ref="L1:M1"/>
    <mergeCell ref="H2:I2"/>
    <mergeCell ref="T61:U61"/>
    <mergeCell ref="V61:W61"/>
    <mergeCell ref="P1:Q1"/>
    <mergeCell ref="R1:S1"/>
    <mergeCell ref="T1:U1"/>
    <mergeCell ref="V1:W1"/>
    <mergeCell ref="P2:Q2"/>
    <mergeCell ref="R2:S2"/>
    <mergeCell ref="T2:U2"/>
    <mergeCell ref="V2:W2"/>
    <mergeCell ref="J2:K2"/>
    <mergeCell ref="B2:C2"/>
    <mergeCell ref="P61:Q61"/>
    <mergeCell ref="R61:S61"/>
    <mergeCell ref="N61:O6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C7FD-C402-41AC-95D9-BD86108E4C83}">
  <dimension ref="A1:W62"/>
  <sheetViews>
    <sheetView zoomScale="70" zoomScaleNormal="70" workbookViewId="0">
      <selection activeCell="A61" sqref="A61"/>
    </sheetView>
  </sheetViews>
  <sheetFormatPr defaultColWidth="8.88671875" defaultRowHeight="14.4" x14ac:dyDescent="0.3"/>
  <cols>
    <col min="1" max="1" width="23.6640625" style="32" customWidth="1"/>
    <col min="2" max="2" width="21" style="32" customWidth="1"/>
    <col min="3" max="4" width="24.6640625" style="32" customWidth="1"/>
    <col min="5" max="5" width="8.88671875" style="33"/>
    <col min="6" max="6" width="24.6640625" style="32" customWidth="1"/>
    <col min="7" max="7" width="8.88671875" style="33"/>
    <col min="8" max="8" width="24.6640625" style="32" customWidth="1"/>
    <col min="9" max="9" width="8.88671875" style="33"/>
    <col min="10" max="10" width="24.6640625" style="32" customWidth="1"/>
    <col min="11" max="11" width="8.88671875" style="33"/>
    <col min="12" max="12" width="24.6640625" style="32" customWidth="1"/>
    <col min="13" max="13" width="8.88671875" style="33"/>
    <col min="14" max="14" width="24.6640625" style="32" customWidth="1"/>
    <col min="15" max="15" width="8.88671875" style="33"/>
    <col min="16" max="16" width="24.6640625" style="32" customWidth="1"/>
    <col min="17" max="17" width="8.88671875" style="33"/>
    <col min="18" max="18" width="24.6640625" style="32" customWidth="1"/>
    <col min="19" max="19" width="8.88671875" style="33"/>
    <col min="20" max="20" width="24.6640625" style="32" customWidth="1"/>
    <col min="21" max="21" width="8.88671875" style="33"/>
    <col min="22" max="22" width="24.6640625" style="32" customWidth="1"/>
    <col min="23" max="23" width="8.88671875" style="33"/>
    <col min="24" max="16384" width="8.88671875" style="32"/>
  </cols>
  <sheetData>
    <row r="1" spans="1:23" s="27" customFormat="1" ht="54.6" customHeight="1" x14ac:dyDescent="0.3">
      <c r="A1" s="25" t="s">
        <v>0</v>
      </c>
      <c r="B1" s="4" t="s">
        <v>87</v>
      </c>
      <c r="C1" s="26" t="s">
        <v>103</v>
      </c>
      <c r="D1" s="68" t="s">
        <v>114</v>
      </c>
      <c r="E1" s="68"/>
      <c r="F1" s="68" t="s">
        <v>105</v>
      </c>
      <c r="G1" s="68"/>
      <c r="H1" s="69" t="s">
        <v>106</v>
      </c>
      <c r="I1" s="69"/>
      <c r="J1" s="69" t="s">
        <v>107</v>
      </c>
      <c r="K1" s="69"/>
      <c r="L1" s="70" t="s">
        <v>108</v>
      </c>
      <c r="M1" s="70"/>
      <c r="N1" s="70" t="s">
        <v>109</v>
      </c>
      <c r="O1" s="70"/>
      <c r="P1" s="71" t="s">
        <v>115</v>
      </c>
      <c r="Q1" s="71"/>
      <c r="R1" s="71" t="s">
        <v>116</v>
      </c>
      <c r="S1" s="71"/>
      <c r="T1" s="67" t="s">
        <v>117</v>
      </c>
      <c r="U1" s="67"/>
      <c r="V1" s="67" t="s">
        <v>118</v>
      </c>
      <c r="W1" s="67"/>
    </row>
    <row r="2" spans="1:23" s="27" customFormat="1" x14ac:dyDescent="0.3">
      <c r="A2" s="63" t="s">
        <v>7</v>
      </c>
      <c r="B2" s="76">
        <v>2018</v>
      </c>
      <c r="C2" s="76"/>
      <c r="D2" s="67" t="s">
        <v>72</v>
      </c>
      <c r="E2" s="67"/>
      <c r="F2" s="67" t="s">
        <v>72</v>
      </c>
      <c r="G2" s="67"/>
      <c r="H2" s="67" t="s">
        <v>72</v>
      </c>
      <c r="I2" s="67"/>
      <c r="J2" s="67" t="s">
        <v>72</v>
      </c>
      <c r="K2" s="67"/>
      <c r="L2" s="67" t="s">
        <v>72</v>
      </c>
      <c r="M2" s="67"/>
      <c r="N2" s="67" t="s">
        <v>72</v>
      </c>
      <c r="O2" s="67"/>
      <c r="P2" s="67" t="s">
        <v>72</v>
      </c>
      <c r="Q2" s="67"/>
      <c r="R2" s="67" t="s">
        <v>72</v>
      </c>
      <c r="S2" s="67"/>
      <c r="T2" s="67" t="s">
        <v>72</v>
      </c>
      <c r="U2" s="67"/>
      <c r="V2" s="67" t="s">
        <v>72</v>
      </c>
      <c r="W2" s="67"/>
    </row>
    <row r="3" spans="1:23" s="31" customFormat="1" ht="26.4" x14ac:dyDescent="0.3">
      <c r="A3" s="28" t="s">
        <v>9</v>
      </c>
      <c r="B3" s="29" t="s">
        <v>88</v>
      </c>
      <c r="C3" s="29" t="s">
        <v>89</v>
      </c>
      <c r="D3" s="29" t="s">
        <v>88</v>
      </c>
      <c r="E3" s="10" t="s">
        <v>11</v>
      </c>
      <c r="F3" s="29" t="s">
        <v>89</v>
      </c>
      <c r="G3" s="10" t="s">
        <v>11</v>
      </c>
      <c r="H3" s="29" t="s">
        <v>88</v>
      </c>
      <c r="I3" s="10" t="s">
        <v>11</v>
      </c>
      <c r="J3" s="29" t="s">
        <v>89</v>
      </c>
      <c r="K3" s="10" t="s">
        <v>11</v>
      </c>
      <c r="L3" s="29" t="s">
        <v>88</v>
      </c>
      <c r="M3" s="10" t="s">
        <v>11</v>
      </c>
      <c r="N3" s="29" t="s">
        <v>89</v>
      </c>
      <c r="O3" s="10" t="s">
        <v>11</v>
      </c>
      <c r="P3" s="29" t="s">
        <v>88</v>
      </c>
      <c r="Q3" s="10" t="s">
        <v>11</v>
      </c>
      <c r="R3" s="29" t="s">
        <v>89</v>
      </c>
      <c r="S3" s="10" t="s">
        <v>11</v>
      </c>
      <c r="T3" s="29" t="s">
        <v>88</v>
      </c>
      <c r="U3" s="30" t="s">
        <v>11</v>
      </c>
      <c r="V3" s="29" t="s">
        <v>89</v>
      </c>
      <c r="W3" s="30" t="s">
        <v>11</v>
      </c>
    </row>
    <row r="4" spans="1:23" x14ac:dyDescent="0.3">
      <c r="A4" s="32" t="s">
        <v>12</v>
      </c>
      <c r="B4" s="34">
        <v>11</v>
      </c>
      <c r="C4" s="34">
        <v>287</v>
      </c>
      <c r="D4" s="34">
        <v>0</v>
      </c>
      <c r="E4" s="35">
        <f>D4/B4</f>
        <v>0</v>
      </c>
      <c r="F4" s="34">
        <v>0</v>
      </c>
      <c r="G4" s="35">
        <f>F4/C4</f>
        <v>0</v>
      </c>
      <c r="H4" s="34">
        <v>2</v>
      </c>
      <c r="I4" s="35">
        <f>H4/B4</f>
        <v>0.18181818181818182</v>
      </c>
      <c r="J4" s="34">
        <v>35</v>
      </c>
      <c r="K4" s="35">
        <f>J4/C4</f>
        <v>0.12195121951219512</v>
      </c>
      <c r="L4" s="34">
        <v>5</v>
      </c>
      <c r="M4" s="35">
        <f>L4/B4</f>
        <v>0.45454545454545453</v>
      </c>
      <c r="N4" s="34">
        <v>141</v>
      </c>
      <c r="O4" s="35">
        <f>N4/C4</f>
        <v>0.49128919860627179</v>
      </c>
      <c r="P4" s="34">
        <v>0</v>
      </c>
      <c r="Q4" s="35">
        <f>P4/B4</f>
        <v>0</v>
      </c>
      <c r="R4" s="34">
        <v>0</v>
      </c>
      <c r="S4" s="35">
        <f>R4/C4</f>
        <v>0</v>
      </c>
      <c r="T4" s="36">
        <f>H4+L4+P4</f>
        <v>7</v>
      </c>
      <c r="U4" s="35">
        <f>T4/B4</f>
        <v>0.63636363636363635</v>
      </c>
      <c r="V4" s="36">
        <f>J4+N4+R4</f>
        <v>176</v>
      </c>
      <c r="W4" s="35">
        <f>V4/C4</f>
        <v>0.61324041811846686</v>
      </c>
    </row>
    <row r="5" spans="1:23" x14ac:dyDescent="0.3">
      <c r="A5" s="32" t="s">
        <v>13</v>
      </c>
      <c r="B5" s="34" t="s">
        <v>38</v>
      </c>
      <c r="C5" s="34" t="s">
        <v>38</v>
      </c>
      <c r="D5" s="34" t="s">
        <v>38</v>
      </c>
      <c r="E5" s="35" t="s">
        <v>38</v>
      </c>
      <c r="F5" s="34" t="s">
        <v>38</v>
      </c>
      <c r="G5" s="35" t="s">
        <v>38</v>
      </c>
      <c r="H5" s="34" t="s">
        <v>38</v>
      </c>
      <c r="I5" s="35" t="s">
        <v>38</v>
      </c>
      <c r="J5" s="34" t="s">
        <v>38</v>
      </c>
      <c r="K5" s="35" t="s">
        <v>38</v>
      </c>
      <c r="L5" s="34" t="s">
        <v>38</v>
      </c>
      <c r="M5" s="35" t="s">
        <v>38</v>
      </c>
      <c r="N5" s="34" t="s">
        <v>38</v>
      </c>
      <c r="O5" s="35" t="s">
        <v>38</v>
      </c>
      <c r="P5" s="34" t="s">
        <v>38</v>
      </c>
      <c r="Q5" s="35" t="s">
        <v>38</v>
      </c>
      <c r="R5" s="34" t="s">
        <v>38</v>
      </c>
      <c r="S5" s="35" t="s">
        <v>38</v>
      </c>
      <c r="T5" s="37" t="s">
        <v>38</v>
      </c>
      <c r="U5" s="35" t="s">
        <v>38</v>
      </c>
      <c r="V5" s="37" t="s">
        <v>38</v>
      </c>
      <c r="W5" s="35" t="s">
        <v>38</v>
      </c>
    </row>
    <row r="6" spans="1:23" x14ac:dyDescent="0.3">
      <c r="A6" s="32" t="s">
        <v>14</v>
      </c>
      <c r="B6" s="34">
        <v>237</v>
      </c>
      <c r="C6" s="34">
        <v>1915</v>
      </c>
      <c r="D6" s="34">
        <v>0</v>
      </c>
      <c r="E6" s="35">
        <f t="shared" ref="E6:E60" si="0">D6/B6</f>
        <v>0</v>
      </c>
      <c r="F6" s="34">
        <v>0</v>
      </c>
      <c r="G6" s="35">
        <f t="shared" ref="G6:G60" si="1">F6/C6</f>
        <v>0</v>
      </c>
      <c r="H6" s="34">
        <v>78</v>
      </c>
      <c r="I6" s="35">
        <f t="shared" ref="I6:I60" si="2">H6/B6</f>
        <v>0.32911392405063289</v>
      </c>
      <c r="J6" s="34">
        <v>443</v>
      </c>
      <c r="K6" s="35">
        <f t="shared" ref="K6:K60" si="3">J6/C6</f>
        <v>0.23133159268929504</v>
      </c>
      <c r="L6" s="34">
        <v>159</v>
      </c>
      <c r="M6" s="35">
        <f t="shared" ref="M6:M60" si="4">L6/B6</f>
        <v>0.67088607594936711</v>
      </c>
      <c r="N6" s="34">
        <v>1472</v>
      </c>
      <c r="O6" s="35">
        <f t="shared" ref="O6:O60" si="5">N6/C6</f>
        <v>0.76866840731070496</v>
      </c>
      <c r="P6" s="34">
        <v>0</v>
      </c>
      <c r="Q6" s="35">
        <f t="shared" ref="Q6:Q60" si="6">P6/B6</f>
        <v>0</v>
      </c>
      <c r="R6" s="34">
        <v>0</v>
      </c>
      <c r="S6" s="35">
        <f t="shared" ref="S6:S60" si="7">R6/C6</f>
        <v>0</v>
      </c>
      <c r="T6" s="36">
        <f t="shared" ref="T6:T59" si="8">H6+L6+P6</f>
        <v>237</v>
      </c>
      <c r="U6" s="35">
        <f t="shared" ref="U6:U60" si="9">T6/B6</f>
        <v>1</v>
      </c>
      <c r="V6" s="36">
        <f t="shared" ref="V6:V60" si="10">J6+N6+R6</f>
        <v>1915</v>
      </c>
      <c r="W6" s="35">
        <f t="shared" ref="W6:W60" si="11">V6/C6</f>
        <v>1</v>
      </c>
    </row>
    <row r="7" spans="1:23" x14ac:dyDescent="0.3">
      <c r="A7" s="32" t="s">
        <v>15</v>
      </c>
      <c r="B7" s="34">
        <v>74</v>
      </c>
      <c r="C7" s="34">
        <v>9250</v>
      </c>
      <c r="D7" s="34">
        <v>11</v>
      </c>
      <c r="E7" s="35">
        <f t="shared" si="0"/>
        <v>0.14864864864864866</v>
      </c>
      <c r="F7" s="34">
        <v>755</v>
      </c>
      <c r="G7" s="35">
        <f t="shared" si="1"/>
        <v>8.1621621621621621E-2</v>
      </c>
      <c r="H7" s="34">
        <v>50</v>
      </c>
      <c r="I7" s="35">
        <f t="shared" si="2"/>
        <v>0.67567567567567566</v>
      </c>
      <c r="J7" s="34">
        <v>7713</v>
      </c>
      <c r="K7" s="35">
        <f t="shared" si="3"/>
        <v>0.83383783783783783</v>
      </c>
      <c r="L7" s="34">
        <v>5</v>
      </c>
      <c r="M7" s="35">
        <f t="shared" si="4"/>
        <v>6.7567567567567571E-2</v>
      </c>
      <c r="N7" s="34">
        <v>182</v>
      </c>
      <c r="O7" s="35">
        <f t="shared" si="5"/>
        <v>1.9675675675675675E-2</v>
      </c>
      <c r="P7" s="34">
        <v>0</v>
      </c>
      <c r="Q7" s="35">
        <f t="shared" si="6"/>
        <v>0</v>
      </c>
      <c r="R7" s="34">
        <v>0</v>
      </c>
      <c r="S7" s="35">
        <f t="shared" si="7"/>
        <v>0</v>
      </c>
      <c r="T7" s="36">
        <f t="shared" si="8"/>
        <v>55</v>
      </c>
      <c r="U7" s="35">
        <f t="shared" si="9"/>
        <v>0.7432432432432432</v>
      </c>
      <c r="V7" s="36">
        <f t="shared" si="10"/>
        <v>7895</v>
      </c>
      <c r="W7" s="35">
        <f t="shared" si="11"/>
        <v>0.85351351351351357</v>
      </c>
    </row>
    <row r="8" spans="1:23" x14ac:dyDescent="0.3">
      <c r="A8" s="32" t="s">
        <v>16</v>
      </c>
      <c r="B8" s="34" t="s">
        <v>38</v>
      </c>
      <c r="C8" s="34" t="s">
        <v>38</v>
      </c>
      <c r="D8" s="34" t="s">
        <v>38</v>
      </c>
      <c r="E8" s="35" t="s">
        <v>38</v>
      </c>
      <c r="F8" s="34" t="s">
        <v>38</v>
      </c>
      <c r="G8" s="35" t="s">
        <v>38</v>
      </c>
      <c r="H8" s="34" t="s">
        <v>38</v>
      </c>
      <c r="I8" s="35" t="s">
        <v>38</v>
      </c>
      <c r="J8" s="34" t="s">
        <v>38</v>
      </c>
      <c r="K8" s="35" t="s">
        <v>38</v>
      </c>
      <c r="L8" s="34" t="s">
        <v>38</v>
      </c>
      <c r="M8" s="35" t="s">
        <v>38</v>
      </c>
      <c r="N8" s="34" t="s">
        <v>38</v>
      </c>
      <c r="O8" s="35" t="s">
        <v>38</v>
      </c>
      <c r="P8" s="34" t="s">
        <v>38</v>
      </c>
      <c r="Q8" s="35" t="s">
        <v>38</v>
      </c>
      <c r="R8" s="34" t="s">
        <v>38</v>
      </c>
      <c r="S8" s="35" t="s">
        <v>38</v>
      </c>
      <c r="T8" s="37" t="s">
        <v>38</v>
      </c>
      <c r="U8" s="35" t="s">
        <v>38</v>
      </c>
      <c r="V8" s="37" t="s">
        <v>38</v>
      </c>
      <c r="W8" s="35" t="s">
        <v>38</v>
      </c>
    </row>
    <row r="9" spans="1:23" x14ac:dyDescent="0.3">
      <c r="A9" s="32" t="s">
        <v>17</v>
      </c>
      <c r="B9" s="34">
        <v>1</v>
      </c>
      <c r="C9" s="34">
        <v>230</v>
      </c>
      <c r="D9" s="34">
        <v>1</v>
      </c>
      <c r="E9" s="35">
        <f t="shared" si="0"/>
        <v>1</v>
      </c>
      <c r="F9" s="34">
        <v>230</v>
      </c>
      <c r="G9" s="35">
        <f t="shared" si="1"/>
        <v>1</v>
      </c>
      <c r="H9" s="34">
        <v>0</v>
      </c>
      <c r="I9" s="35">
        <f t="shared" si="2"/>
        <v>0</v>
      </c>
      <c r="J9" s="34">
        <v>0</v>
      </c>
      <c r="K9" s="35">
        <f t="shared" si="3"/>
        <v>0</v>
      </c>
      <c r="L9" s="34">
        <v>0</v>
      </c>
      <c r="M9" s="35">
        <f t="shared" si="4"/>
        <v>0</v>
      </c>
      <c r="N9" s="34">
        <v>0</v>
      </c>
      <c r="O9" s="35">
        <f t="shared" si="5"/>
        <v>0</v>
      </c>
      <c r="P9" s="34">
        <v>0</v>
      </c>
      <c r="Q9" s="35">
        <f t="shared" si="6"/>
        <v>0</v>
      </c>
      <c r="R9" s="34">
        <v>0</v>
      </c>
      <c r="S9" s="35">
        <f t="shared" si="7"/>
        <v>0</v>
      </c>
      <c r="T9" s="36">
        <f t="shared" si="8"/>
        <v>0</v>
      </c>
      <c r="U9" s="35">
        <f t="shared" si="9"/>
        <v>0</v>
      </c>
      <c r="V9" s="36">
        <f t="shared" si="10"/>
        <v>0</v>
      </c>
      <c r="W9" s="35">
        <f t="shared" si="11"/>
        <v>0</v>
      </c>
    </row>
    <row r="10" spans="1:23" x14ac:dyDescent="0.3">
      <c r="A10" s="32" t="s">
        <v>18</v>
      </c>
      <c r="B10" s="34">
        <v>40</v>
      </c>
      <c r="C10" s="34">
        <v>6138</v>
      </c>
      <c r="D10" s="34">
        <v>15</v>
      </c>
      <c r="E10" s="35">
        <f t="shared" si="0"/>
        <v>0.375</v>
      </c>
      <c r="F10" s="34">
        <v>2128</v>
      </c>
      <c r="G10" s="35">
        <f t="shared" si="1"/>
        <v>0.34669273378950799</v>
      </c>
      <c r="H10" s="34">
        <v>0</v>
      </c>
      <c r="I10" s="35">
        <f t="shared" si="2"/>
        <v>0</v>
      </c>
      <c r="J10" s="34">
        <v>0</v>
      </c>
      <c r="K10" s="35">
        <f t="shared" si="3"/>
        <v>0</v>
      </c>
      <c r="L10" s="34">
        <v>25</v>
      </c>
      <c r="M10" s="35">
        <f t="shared" si="4"/>
        <v>0.625</v>
      </c>
      <c r="N10" s="34">
        <v>4010</v>
      </c>
      <c r="O10" s="35">
        <f t="shared" si="5"/>
        <v>0.65330726621049207</v>
      </c>
      <c r="P10" s="34">
        <v>0</v>
      </c>
      <c r="Q10" s="35">
        <f t="shared" si="6"/>
        <v>0</v>
      </c>
      <c r="R10" s="34">
        <v>0</v>
      </c>
      <c r="S10" s="35">
        <f t="shared" si="7"/>
        <v>0</v>
      </c>
      <c r="T10" s="36">
        <f t="shared" si="8"/>
        <v>25</v>
      </c>
      <c r="U10" s="35">
        <f t="shared" si="9"/>
        <v>0.625</v>
      </c>
      <c r="V10" s="36">
        <f t="shared" si="10"/>
        <v>4010</v>
      </c>
      <c r="W10" s="35">
        <f t="shared" si="11"/>
        <v>0.65330726621049207</v>
      </c>
    </row>
    <row r="11" spans="1:23" x14ac:dyDescent="0.3">
      <c r="A11" s="32" t="s">
        <v>19</v>
      </c>
      <c r="B11" s="34" t="s">
        <v>38</v>
      </c>
      <c r="C11" s="34" t="s">
        <v>38</v>
      </c>
      <c r="D11" s="34" t="s">
        <v>38</v>
      </c>
      <c r="E11" s="35" t="s">
        <v>38</v>
      </c>
      <c r="F11" s="34" t="s">
        <v>38</v>
      </c>
      <c r="G11" s="35" t="s">
        <v>38</v>
      </c>
      <c r="H11" s="34" t="s">
        <v>38</v>
      </c>
      <c r="I11" s="35" t="s">
        <v>38</v>
      </c>
      <c r="J11" s="34" t="s">
        <v>38</v>
      </c>
      <c r="K11" s="35" t="s">
        <v>38</v>
      </c>
      <c r="L11" s="34" t="s">
        <v>38</v>
      </c>
      <c r="M11" s="35" t="s">
        <v>38</v>
      </c>
      <c r="N11" s="34" t="s">
        <v>38</v>
      </c>
      <c r="O11" s="35" t="s">
        <v>38</v>
      </c>
      <c r="P11" s="34" t="s">
        <v>38</v>
      </c>
      <c r="Q11" s="35" t="s">
        <v>38</v>
      </c>
      <c r="R11" s="34" t="s">
        <v>38</v>
      </c>
      <c r="S11" s="35" t="s">
        <v>38</v>
      </c>
      <c r="T11" s="37" t="s">
        <v>38</v>
      </c>
      <c r="U11" s="35" t="s">
        <v>38</v>
      </c>
      <c r="V11" s="37" t="s">
        <v>38</v>
      </c>
      <c r="W11" s="35" t="s">
        <v>38</v>
      </c>
    </row>
    <row r="12" spans="1:23" x14ac:dyDescent="0.3">
      <c r="A12" s="32" t="s">
        <v>20</v>
      </c>
      <c r="B12" s="34">
        <v>47</v>
      </c>
      <c r="C12" s="34">
        <v>11244</v>
      </c>
      <c r="D12" s="34">
        <v>12</v>
      </c>
      <c r="E12" s="35">
        <f t="shared" si="0"/>
        <v>0.25531914893617019</v>
      </c>
      <c r="F12" s="34">
        <v>640</v>
      </c>
      <c r="G12" s="35">
        <f t="shared" si="1"/>
        <v>5.6919245819992886E-2</v>
      </c>
      <c r="H12" s="34">
        <v>2</v>
      </c>
      <c r="I12" s="35">
        <f t="shared" si="2"/>
        <v>4.2553191489361701E-2</v>
      </c>
      <c r="J12" s="34">
        <v>25</v>
      </c>
      <c r="K12" s="35">
        <f t="shared" si="3"/>
        <v>2.2234080398434719E-3</v>
      </c>
      <c r="L12" s="34">
        <v>17</v>
      </c>
      <c r="M12" s="35">
        <f t="shared" si="4"/>
        <v>0.36170212765957449</v>
      </c>
      <c r="N12" s="34">
        <v>1896</v>
      </c>
      <c r="O12" s="35">
        <f t="shared" si="5"/>
        <v>0.16862326574172892</v>
      </c>
      <c r="P12" s="34">
        <v>0</v>
      </c>
      <c r="Q12" s="35">
        <f t="shared" si="6"/>
        <v>0</v>
      </c>
      <c r="R12" s="34">
        <v>0</v>
      </c>
      <c r="S12" s="35">
        <f t="shared" si="7"/>
        <v>0</v>
      </c>
      <c r="T12" s="36">
        <f t="shared" si="8"/>
        <v>19</v>
      </c>
      <c r="U12" s="35">
        <f t="shared" si="9"/>
        <v>0.40425531914893614</v>
      </c>
      <c r="V12" s="36">
        <f t="shared" si="10"/>
        <v>1921</v>
      </c>
      <c r="W12" s="35">
        <f t="shared" si="11"/>
        <v>0.17084667378157239</v>
      </c>
    </row>
    <row r="13" spans="1:23" x14ac:dyDescent="0.3">
      <c r="A13" s="32" t="s">
        <v>21</v>
      </c>
      <c r="B13" s="34">
        <v>166</v>
      </c>
      <c r="C13" s="34">
        <v>237853</v>
      </c>
      <c r="D13" s="34">
        <v>57</v>
      </c>
      <c r="E13" s="35">
        <f t="shared" si="0"/>
        <v>0.34337349397590361</v>
      </c>
      <c r="F13" s="34">
        <v>78378</v>
      </c>
      <c r="G13" s="35">
        <f t="shared" si="1"/>
        <v>0.32952285655425828</v>
      </c>
      <c r="H13" s="34">
        <v>32</v>
      </c>
      <c r="I13" s="35">
        <f t="shared" si="2"/>
        <v>0.19277108433734941</v>
      </c>
      <c r="J13" s="34">
        <v>51208</v>
      </c>
      <c r="K13" s="35">
        <f t="shared" si="3"/>
        <v>0.21529263873064455</v>
      </c>
      <c r="L13" s="34">
        <v>13</v>
      </c>
      <c r="M13" s="35">
        <f t="shared" si="4"/>
        <v>7.8313253012048195E-2</v>
      </c>
      <c r="N13" s="34">
        <v>16410</v>
      </c>
      <c r="O13" s="35">
        <f t="shared" si="5"/>
        <v>6.8992192656809032E-2</v>
      </c>
      <c r="P13" s="34">
        <v>0</v>
      </c>
      <c r="Q13" s="35">
        <f t="shared" si="6"/>
        <v>0</v>
      </c>
      <c r="R13" s="34">
        <v>0</v>
      </c>
      <c r="S13" s="35">
        <f t="shared" si="7"/>
        <v>0</v>
      </c>
      <c r="T13" s="36">
        <f t="shared" si="8"/>
        <v>45</v>
      </c>
      <c r="U13" s="35">
        <f t="shared" si="9"/>
        <v>0.27108433734939757</v>
      </c>
      <c r="V13" s="36">
        <f t="shared" si="10"/>
        <v>67618</v>
      </c>
      <c r="W13" s="35">
        <f t="shared" si="11"/>
        <v>0.28428483138745358</v>
      </c>
    </row>
    <row r="14" spans="1:23" x14ac:dyDescent="0.3">
      <c r="A14" s="32" t="s">
        <v>22</v>
      </c>
      <c r="B14" s="34" t="s">
        <v>38</v>
      </c>
      <c r="C14" s="34" t="s">
        <v>38</v>
      </c>
      <c r="D14" s="34" t="s">
        <v>38</v>
      </c>
      <c r="E14" s="35" t="s">
        <v>38</v>
      </c>
      <c r="F14" s="34" t="s">
        <v>38</v>
      </c>
      <c r="G14" s="35" t="s">
        <v>38</v>
      </c>
      <c r="H14" s="34" t="s">
        <v>38</v>
      </c>
      <c r="I14" s="35" t="s">
        <v>38</v>
      </c>
      <c r="J14" s="34" t="s">
        <v>38</v>
      </c>
      <c r="K14" s="35" t="s">
        <v>38</v>
      </c>
      <c r="L14" s="34" t="s">
        <v>38</v>
      </c>
      <c r="M14" s="35" t="s">
        <v>38</v>
      </c>
      <c r="N14" s="34" t="s">
        <v>38</v>
      </c>
      <c r="O14" s="35" t="s">
        <v>38</v>
      </c>
      <c r="P14" s="34" t="s">
        <v>38</v>
      </c>
      <c r="Q14" s="35" t="s">
        <v>38</v>
      </c>
      <c r="R14" s="34" t="s">
        <v>38</v>
      </c>
      <c r="S14" s="35" t="s">
        <v>38</v>
      </c>
      <c r="T14" s="37" t="s">
        <v>38</v>
      </c>
      <c r="U14" s="35" t="s">
        <v>38</v>
      </c>
      <c r="V14" s="37" t="s">
        <v>38</v>
      </c>
      <c r="W14" s="35" t="s">
        <v>38</v>
      </c>
    </row>
    <row r="15" spans="1:23" x14ac:dyDescent="0.3">
      <c r="A15" s="32" t="s">
        <v>23</v>
      </c>
      <c r="B15" s="34">
        <v>9</v>
      </c>
      <c r="C15" s="34">
        <v>2455</v>
      </c>
      <c r="D15" s="34">
        <v>4</v>
      </c>
      <c r="E15" s="35">
        <f t="shared" si="0"/>
        <v>0.44444444444444442</v>
      </c>
      <c r="F15" s="34">
        <v>1155</v>
      </c>
      <c r="G15" s="35">
        <f t="shared" si="1"/>
        <v>0.47046843177189407</v>
      </c>
      <c r="H15" s="34">
        <v>0</v>
      </c>
      <c r="I15" s="35">
        <f t="shared" si="2"/>
        <v>0</v>
      </c>
      <c r="J15" s="34">
        <v>0</v>
      </c>
      <c r="K15" s="35">
        <f t="shared" si="3"/>
        <v>0</v>
      </c>
      <c r="L15" s="34">
        <v>0</v>
      </c>
      <c r="M15" s="35">
        <f t="shared" si="4"/>
        <v>0</v>
      </c>
      <c r="N15" s="34">
        <v>0</v>
      </c>
      <c r="O15" s="35">
        <f t="shared" si="5"/>
        <v>0</v>
      </c>
      <c r="P15" s="34">
        <v>0</v>
      </c>
      <c r="Q15" s="35">
        <f t="shared" si="6"/>
        <v>0</v>
      </c>
      <c r="R15" s="34">
        <v>0</v>
      </c>
      <c r="S15" s="35">
        <f t="shared" si="7"/>
        <v>0</v>
      </c>
      <c r="T15" s="36">
        <f t="shared" si="8"/>
        <v>0</v>
      </c>
      <c r="U15" s="35">
        <f t="shared" si="9"/>
        <v>0</v>
      </c>
      <c r="V15" s="36">
        <f t="shared" si="10"/>
        <v>0</v>
      </c>
      <c r="W15" s="35">
        <f t="shared" si="11"/>
        <v>0</v>
      </c>
    </row>
    <row r="16" spans="1:23" x14ac:dyDescent="0.3">
      <c r="A16" s="32" t="s">
        <v>24</v>
      </c>
      <c r="B16" s="34">
        <v>4</v>
      </c>
      <c r="C16" s="34">
        <v>129</v>
      </c>
      <c r="D16" s="34">
        <v>0</v>
      </c>
      <c r="E16" s="35">
        <f t="shared" si="0"/>
        <v>0</v>
      </c>
      <c r="F16" s="34">
        <v>0</v>
      </c>
      <c r="G16" s="35">
        <f t="shared" si="1"/>
        <v>0</v>
      </c>
      <c r="H16" s="34">
        <v>4</v>
      </c>
      <c r="I16" s="35">
        <f t="shared" si="2"/>
        <v>1</v>
      </c>
      <c r="J16" s="34">
        <v>129</v>
      </c>
      <c r="K16" s="35">
        <f t="shared" si="3"/>
        <v>1</v>
      </c>
      <c r="L16" s="34">
        <v>0</v>
      </c>
      <c r="M16" s="35">
        <f t="shared" si="4"/>
        <v>0</v>
      </c>
      <c r="N16" s="34">
        <v>0</v>
      </c>
      <c r="O16" s="35">
        <f t="shared" si="5"/>
        <v>0</v>
      </c>
      <c r="P16" s="34">
        <v>0</v>
      </c>
      <c r="Q16" s="35">
        <f t="shared" si="6"/>
        <v>0</v>
      </c>
      <c r="R16" s="34">
        <v>0</v>
      </c>
      <c r="S16" s="35">
        <f t="shared" si="7"/>
        <v>0</v>
      </c>
      <c r="T16" s="36">
        <f t="shared" si="8"/>
        <v>4</v>
      </c>
      <c r="U16" s="35">
        <f t="shared" si="9"/>
        <v>1</v>
      </c>
      <c r="V16" s="36">
        <f t="shared" si="10"/>
        <v>129</v>
      </c>
      <c r="W16" s="35">
        <f t="shared" si="11"/>
        <v>1</v>
      </c>
    </row>
    <row r="17" spans="1:23" x14ac:dyDescent="0.3">
      <c r="A17" s="32" t="s">
        <v>25</v>
      </c>
      <c r="B17" s="34">
        <v>9</v>
      </c>
      <c r="C17" s="34">
        <v>48</v>
      </c>
      <c r="D17" s="34">
        <v>0</v>
      </c>
      <c r="E17" s="35">
        <f t="shared" si="0"/>
        <v>0</v>
      </c>
      <c r="F17" s="34">
        <v>0</v>
      </c>
      <c r="G17" s="35">
        <f t="shared" si="1"/>
        <v>0</v>
      </c>
      <c r="H17" s="34">
        <v>0</v>
      </c>
      <c r="I17" s="35">
        <f t="shared" si="2"/>
        <v>0</v>
      </c>
      <c r="J17" s="34">
        <v>0</v>
      </c>
      <c r="K17" s="35">
        <f t="shared" si="3"/>
        <v>0</v>
      </c>
      <c r="L17" s="34">
        <v>0</v>
      </c>
      <c r="M17" s="35">
        <f t="shared" si="4"/>
        <v>0</v>
      </c>
      <c r="N17" s="34">
        <v>0</v>
      </c>
      <c r="O17" s="35">
        <f t="shared" si="5"/>
        <v>0</v>
      </c>
      <c r="P17" s="34">
        <v>0</v>
      </c>
      <c r="Q17" s="35">
        <f t="shared" si="6"/>
        <v>0</v>
      </c>
      <c r="R17" s="34">
        <v>0</v>
      </c>
      <c r="S17" s="35">
        <f t="shared" si="7"/>
        <v>0</v>
      </c>
      <c r="T17" s="36">
        <f t="shared" si="8"/>
        <v>0</v>
      </c>
      <c r="U17" s="35">
        <f t="shared" si="9"/>
        <v>0</v>
      </c>
      <c r="V17" s="36">
        <f t="shared" si="10"/>
        <v>0</v>
      </c>
      <c r="W17" s="35">
        <f t="shared" si="11"/>
        <v>0</v>
      </c>
    </row>
    <row r="18" spans="1:23" x14ac:dyDescent="0.3">
      <c r="A18" s="32" t="s">
        <v>26</v>
      </c>
      <c r="B18" s="34" t="s">
        <v>38</v>
      </c>
      <c r="C18" s="34" t="s">
        <v>38</v>
      </c>
      <c r="D18" s="34" t="s">
        <v>38</v>
      </c>
      <c r="E18" s="35" t="s">
        <v>38</v>
      </c>
      <c r="F18" s="34" t="s">
        <v>38</v>
      </c>
      <c r="G18" s="35" t="s">
        <v>38</v>
      </c>
      <c r="H18" s="34" t="s">
        <v>38</v>
      </c>
      <c r="I18" s="35" t="s">
        <v>38</v>
      </c>
      <c r="J18" s="34" t="s">
        <v>38</v>
      </c>
      <c r="K18" s="35" t="s">
        <v>38</v>
      </c>
      <c r="L18" s="34" t="s">
        <v>38</v>
      </c>
      <c r="M18" s="35" t="s">
        <v>38</v>
      </c>
      <c r="N18" s="34" t="s">
        <v>38</v>
      </c>
      <c r="O18" s="35" t="s">
        <v>38</v>
      </c>
      <c r="P18" s="34" t="s">
        <v>38</v>
      </c>
      <c r="Q18" s="35" t="s">
        <v>38</v>
      </c>
      <c r="R18" s="34" t="s">
        <v>38</v>
      </c>
      <c r="S18" s="35" t="s">
        <v>38</v>
      </c>
      <c r="T18" s="37" t="s">
        <v>38</v>
      </c>
      <c r="U18" s="35" t="s">
        <v>38</v>
      </c>
      <c r="V18" s="37" t="s">
        <v>38</v>
      </c>
      <c r="W18" s="35" t="s">
        <v>38</v>
      </c>
    </row>
    <row r="19" spans="1:23" x14ac:dyDescent="0.3">
      <c r="A19" s="32" t="s">
        <v>27</v>
      </c>
      <c r="B19" s="34" t="s">
        <v>38</v>
      </c>
      <c r="C19" s="34" t="s">
        <v>38</v>
      </c>
      <c r="D19" s="34" t="s">
        <v>38</v>
      </c>
      <c r="E19" s="35" t="s">
        <v>38</v>
      </c>
      <c r="F19" s="34" t="s">
        <v>38</v>
      </c>
      <c r="G19" s="35" t="s">
        <v>38</v>
      </c>
      <c r="H19" s="34" t="s">
        <v>38</v>
      </c>
      <c r="I19" s="35" t="s">
        <v>38</v>
      </c>
      <c r="J19" s="34" t="s">
        <v>38</v>
      </c>
      <c r="K19" s="35" t="s">
        <v>38</v>
      </c>
      <c r="L19" s="34" t="s">
        <v>38</v>
      </c>
      <c r="M19" s="35" t="s">
        <v>38</v>
      </c>
      <c r="N19" s="34" t="s">
        <v>38</v>
      </c>
      <c r="O19" s="35" t="s">
        <v>38</v>
      </c>
      <c r="P19" s="34" t="s">
        <v>38</v>
      </c>
      <c r="Q19" s="35" t="s">
        <v>38</v>
      </c>
      <c r="R19" s="34" t="s">
        <v>38</v>
      </c>
      <c r="S19" s="35" t="s">
        <v>38</v>
      </c>
      <c r="T19" s="37" t="s">
        <v>38</v>
      </c>
      <c r="U19" s="35" t="s">
        <v>38</v>
      </c>
      <c r="V19" s="37" t="s">
        <v>38</v>
      </c>
      <c r="W19" s="35" t="s">
        <v>38</v>
      </c>
    </row>
    <row r="20" spans="1:23" x14ac:dyDescent="0.3">
      <c r="A20" s="32" t="s">
        <v>28</v>
      </c>
      <c r="B20" s="34">
        <v>361</v>
      </c>
      <c r="C20" s="34">
        <v>51465</v>
      </c>
      <c r="D20" s="34">
        <v>62</v>
      </c>
      <c r="E20" s="35">
        <f t="shared" si="0"/>
        <v>0.17174515235457063</v>
      </c>
      <c r="F20" s="34">
        <v>10674</v>
      </c>
      <c r="G20" s="35">
        <f t="shared" si="1"/>
        <v>0.2074030894782862</v>
      </c>
      <c r="H20" s="34">
        <v>74</v>
      </c>
      <c r="I20" s="35">
        <f t="shared" si="2"/>
        <v>0.20498614958448755</v>
      </c>
      <c r="J20" s="34">
        <v>12238</v>
      </c>
      <c r="K20" s="35">
        <f t="shared" si="3"/>
        <v>0.23779267463324588</v>
      </c>
      <c r="L20" s="34">
        <v>188</v>
      </c>
      <c r="M20" s="35">
        <f t="shared" si="4"/>
        <v>0.52077562326869808</v>
      </c>
      <c r="N20" s="34">
        <v>22573</v>
      </c>
      <c r="O20" s="35">
        <f t="shared" si="5"/>
        <v>0.43860876323715148</v>
      </c>
      <c r="P20" s="34">
        <v>10</v>
      </c>
      <c r="Q20" s="35">
        <f t="shared" si="6"/>
        <v>2.7700831024930747E-2</v>
      </c>
      <c r="R20" s="34">
        <v>2509</v>
      </c>
      <c r="S20" s="35">
        <f t="shared" si="7"/>
        <v>4.8751578742834936E-2</v>
      </c>
      <c r="T20" s="36">
        <f t="shared" si="8"/>
        <v>272</v>
      </c>
      <c r="U20" s="35">
        <f t="shared" si="9"/>
        <v>0.75346260387811637</v>
      </c>
      <c r="V20" s="36">
        <f t="shared" si="10"/>
        <v>37320</v>
      </c>
      <c r="W20" s="35">
        <f t="shared" si="11"/>
        <v>0.72515301661323228</v>
      </c>
    </row>
    <row r="21" spans="1:23" x14ac:dyDescent="0.3">
      <c r="A21" s="32" t="s">
        <v>29</v>
      </c>
      <c r="B21" s="34">
        <v>34</v>
      </c>
      <c r="C21" s="34">
        <v>5569</v>
      </c>
      <c r="D21" s="34">
        <v>9</v>
      </c>
      <c r="E21" s="35">
        <f t="shared" si="0"/>
        <v>0.26470588235294118</v>
      </c>
      <c r="F21" s="34">
        <v>901</v>
      </c>
      <c r="G21" s="35">
        <f t="shared" si="1"/>
        <v>0.16178847189800682</v>
      </c>
      <c r="H21" s="34">
        <v>9</v>
      </c>
      <c r="I21" s="35">
        <f t="shared" si="2"/>
        <v>0.26470588235294118</v>
      </c>
      <c r="J21" s="34">
        <v>1573</v>
      </c>
      <c r="K21" s="35">
        <f t="shared" si="3"/>
        <v>0.28245645537798525</v>
      </c>
      <c r="L21" s="34">
        <v>8</v>
      </c>
      <c r="M21" s="35">
        <f t="shared" si="4"/>
        <v>0.23529411764705882</v>
      </c>
      <c r="N21" s="34">
        <v>2202</v>
      </c>
      <c r="O21" s="35">
        <f t="shared" si="5"/>
        <v>0.39540312443885794</v>
      </c>
      <c r="P21" s="34">
        <v>3</v>
      </c>
      <c r="Q21" s="35">
        <f t="shared" si="6"/>
        <v>8.8235294117647065E-2</v>
      </c>
      <c r="R21" s="34">
        <v>472</v>
      </c>
      <c r="S21" s="35">
        <f t="shared" si="7"/>
        <v>8.4754893158556291E-2</v>
      </c>
      <c r="T21" s="36">
        <f t="shared" si="8"/>
        <v>20</v>
      </c>
      <c r="U21" s="35">
        <f t="shared" si="9"/>
        <v>0.58823529411764708</v>
      </c>
      <c r="V21" s="36">
        <f t="shared" si="10"/>
        <v>4247</v>
      </c>
      <c r="W21" s="35">
        <f t="shared" si="11"/>
        <v>0.76261447297539953</v>
      </c>
    </row>
    <row r="22" spans="1:23" x14ac:dyDescent="0.3">
      <c r="A22" s="32" t="s">
        <v>30</v>
      </c>
      <c r="B22" s="34">
        <v>35</v>
      </c>
      <c r="C22" s="34">
        <v>13854</v>
      </c>
      <c r="D22" s="34">
        <v>8</v>
      </c>
      <c r="E22" s="35">
        <f t="shared" si="0"/>
        <v>0.22857142857142856</v>
      </c>
      <c r="F22" s="34">
        <v>6375</v>
      </c>
      <c r="G22" s="35">
        <f t="shared" si="1"/>
        <v>0.46015591165006497</v>
      </c>
      <c r="H22" s="34">
        <v>1</v>
      </c>
      <c r="I22" s="35">
        <f t="shared" si="2"/>
        <v>2.8571428571428571E-2</v>
      </c>
      <c r="J22" s="34">
        <v>10</v>
      </c>
      <c r="K22" s="35">
        <f t="shared" si="3"/>
        <v>7.2181319474519997E-4</v>
      </c>
      <c r="L22" s="34">
        <v>14</v>
      </c>
      <c r="M22" s="35">
        <f t="shared" si="4"/>
        <v>0.4</v>
      </c>
      <c r="N22" s="34">
        <v>1930</v>
      </c>
      <c r="O22" s="35">
        <f t="shared" si="5"/>
        <v>0.1393099465858236</v>
      </c>
      <c r="P22" s="34">
        <v>4</v>
      </c>
      <c r="Q22" s="35">
        <f t="shared" si="6"/>
        <v>0.11428571428571428</v>
      </c>
      <c r="R22" s="34">
        <v>238</v>
      </c>
      <c r="S22" s="35">
        <f t="shared" si="7"/>
        <v>1.7179154034935758E-2</v>
      </c>
      <c r="T22" s="36">
        <f t="shared" si="8"/>
        <v>19</v>
      </c>
      <c r="U22" s="35">
        <f t="shared" si="9"/>
        <v>0.54285714285714282</v>
      </c>
      <c r="V22" s="36">
        <f t="shared" si="10"/>
        <v>2178</v>
      </c>
      <c r="W22" s="35">
        <f t="shared" si="11"/>
        <v>0.15721091381550456</v>
      </c>
    </row>
    <row r="23" spans="1:23" x14ac:dyDescent="0.3">
      <c r="A23" s="32" t="s">
        <v>31</v>
      </c>
      <c r="B23" s="34">
        <v>194</v>
      </c>
      <c r="C23" s="34">
        <v>42275</v>
      </c>
      <c r="D23" s="34">
        <v>171</v>
      </c>
      <c r="E23" s="35">
        <f t="shared" si="0"/>
        <v>0.88144329896907214</v>
      </c>
      <c r="F23" s="34">
        <v>41255</v>
      </c>
      <c r="G23" s="35">
        <f t="shared" si="1"/>
        <v>0.97587226493199286</v>
      </c>
      <c r="H23" s="34">
        <v>5</v>
      </c>
      <c r="I23" s="35">
        <f t="shared" si="2"/>
        <v>2.5773195876288658E-2</v>
      </c>
      <c r="J23" s="34">
        <v>181</v>
      </c>
      <c r="K23" s="35">
        <f t="shared" si="3"/>
        <v>4.281490242460083E-3</v>
      </c>
      <c r="L23" s="34">
        <v>0</v>
      </c>
      <c r="M23" s="35">
        <f t="shared" si="4"/>
        <v>0</v>
      </c>
      <c r="N23" s="34">
        <v>0</v>
      </c>
      <c r="O23" s="35">
        <f t="shared" si="5"/>
        <v>0</v>
      </c>
      <c r="P23" s="34">
        <v>0</v>
      </c>
      <c r="Q23" s="35">
        <f t="shared" si="6"/>
        <v>0</v>
      </c>
      <c r="R23" s="34">
        <v>0</v>
      </c>
      <c r="S23" s="35">
        <f t="shared" si="7"/>
        <v>0</v>
      </c>
      <c r="T23" s="36">
        <f t="shared" si="8"/>
        <v>5</v>
      </c>
      <c r="U23" s="35">
        <f t="shared" si="9"/>
        <v>2.5773195876288658E-2</v>
      </c>
      <c r="V23" s="36">
        <f t="shared" si="10"/>
        <v>181</v>
      </c>
      <c r="W23" s="35">
        <f t="shared" si="11"/>
        <v>4.281490242460083E-3</v>
      </c>
    </row>
    <row r="24" spans="1:23" x14ac:dyDescent="0.3">
      <c r="A24" s="32" t="s">
        <v>32</v>
      </c>
      <c r="B24" s="34">
        <v>50</v>
      </c>
      <c r="C24" s="34">
        <v>2800</v>
      </c>
      <c r="D24" s="34">
        <v>18</v>
      </c>
      <c r="E24" s="35">
        <f t="shared" si="0"/>
        <v>0.36</v>
      </c>
      <c r="F24" s="34">
        <v>2626</v>
      </c>
      <c r="G24" s="35">
        <f t="shared" si="1"/>
        <v>0.93785714285714283</v>
      </c>
      <c r="H24" s="34">
        <v>4</v>
      </c>
      <c r="I24" s="35">
        <f t="shared" si="2"/>
        <v>0.08</v>
      </c>
      <c r="J24" s="34">
        <v>27</v>
      </c>
      <c r="K24" s="35">
        <f t="shared" si="3"/>
        <v>9.6428571428571423E-3</v>
      </c>
      <c r="L24" s="34">
        <v>4</v>
      </c>
      <c r="M24" s="35">
        <f t="shared" si="4"/>
        <v>0.08</v>
      </c>
      <c r="N24" s="34">
        <v>7</v>
      </c>
      <c r="O24" s="35">
        <f t="shared" si="5"/>
        <v>2.5000000000000001E-3</v>
      </c>
      <c r="P24" s="34">
        <v>1</v>
      </c>
      <c r="Q24" s="35">
        <f t="shared" si="6"/>
        <v>0.02</v>
      </c>
      <c r="R24" s="34">
        <v>9</v>
      </c>
      <c r="S24" s="35">
        <f t="shared" si="7"/>
        <v>3.2142857142857142E-3</v>
      </c>
      <c r="T24" s="36">
        <f t="shared" si="8"/>
        <v>9</v>
      </c>
      <c r="U24" s="35">
        <f t="shared" si="9"/>
        <v>0.18</v>
      </c>
      <c r="V24" s="36">
        <f t="shared" si="10"/>
        <v>43</v>
      </c>
      <c r="W24" s="35">
        <f t="shared" si="11"/>
        <v>1.5357142857142857E-2</v>
      </c>
    </row>
    <row r="25" spans="1:23" x14ac:dyDescent="0.3">
      <c r="A25" s="32" t="s">
        <v>33</v>
      </c>
      <c r="B25" s="34" t="s">
        <v>38</v>
      </c>
      <c r="C25" s="34" t="s">
        <v>38</v>
      </c>
      <c r="D25" s="34" t="s">
        <v>38</v>
      </c>
      <c r="E25" s="35" t="s">
        <v>38</v>
      </c>
      <c r="F25" s="34" t="s">
        <v>38</v>
      </c>
      <c r="G25" s="35" t="s">
        <v>38</v>
      </c>
      <c r="H25" s="34" t="s">
        <v>38</v>
      </c>
      <c r="I25" s="35" t="s">
        <v>38</v>
      </c>
      <c r="J25" s="34" t="s">
        <v>38</v>
      </c>
      <c r="K25" s="35" t="s">
        <v>38</v>
      </c>
      <c r="L25" s="34" t="s">
        <v>38</v>
      </c>
      <c r="M25" s="35" t="s">
        <v>38</v>
      </c>
      <c r="N25" s="34" t="s">
        <v>38</v>
      </c>
      <c r="O25" s="35" t="s">
        <v>38</v>
      </c>
      <c r="P25" s="34" t="s">
        <v>38</v>
      </c>
      <c r="Q25" s="35" t="s">
        <v>38</v>
      </c>
      <c r="R25" s="34" t="s">
        <v>38</v>
      </c>
      <c r="S25" s="35" t="s">
        <v>38</v>
      </c>
      <c r="T25" s="37" t="s">
        <v>38</v>
      </c>
      <c r="U25" s="35" t="s">
        <v>38</v>
      </c>
      <c r="V25" s="37" t="s">
        <v>38</v>
      </c>
      <c r="W25" s="35" t="s">
        <v>38</v>
      </c>
    </row>
    <row r="26" spans="1:23" x14ac:dyDescent="0.3">
      <c r="A26" s="32" t="s">
        <v>34</v>
      </c>
      <c r="B26" s="34">
        <v>27</v>
      </c>
      <c r="C26" s="34">
        <v>6710</v>
      </c>
      <c r="D26" s="34">
        <v>4</v>
      </c>
      <c r="E26" s="35">
        <f t="shared" si="0"/>
        <v>0.14814814814814814</v>
      </c>
      <c r="F26" s="34">
        <v>190</v>
      </c>
      <c r="G26" s="35">
        <f t="shared" si="1"/>
        <v>2.8315946348733235E-2</v>
      </c>
      <c r="H26" s="34">
        <v>0</v>
      </c>
      <c r="I26" s="35">
        <f t="shared" si="2"/>
        <v>0</v>
      </c>
      <c r="J26" s="34">
        <v>0</v>
      </c>
      <c r="K26" s="35">
        <f t="shared" si="3"/>
        <v>0</v>
      </c>
      <c r="L26" s="34">
        <v>14</v>
      </c>
      <c r="M26" s="35">
        <f t="shared" si="4"/>
        <v>0.51851851851851849</v>
      </c>
      <c r="N26" s="34">
        <v>2880</v>
      </c>
      <c r="O26" s="35">
        <f t="shared" si="5"/>
        <v>0.42921013412816694</v>
      </c>
      <c r="P26" s="34">
        <v>2</v>
      </c>
      <c r="Q26" s="35">
        <f t="shared" si="6"/>
        <v>7.407407407407407E-2</v>
      </c>
      <c r="R26" s="34">
        <v>3</v>
      </c>
      <c r="S26" s="35">
        <f t="shared" si="7"/>
        <v>4.4709388971684054E-4</v>
      </c>
      <c r="T26" s="36">
        <f t="shared" si="8"/>
        <v>16</v>
      </c>
      <c r="U26" s="35">
        <f t="shared" si="9"/>
        <v>0.59259259259259256</v>
      </c>
      <c r="V26" s="36">
        <f t="shared" si="10"/>
        <v>2883</v>
      </c>
      <c r="W26" s="35">
        <f t="shared" si="11"/>
        <v>0.42965722801788375</v>
      </c>
    </row>
    <row r="27" spans="1:23" x14ac:dyDescent="0.3">
      <c r="A27" s="32" t="s">
        <v>35</v>
      </c>
      <c r="B27" s="34">
        <v>103</v>
      </c>
      <c r="C27" s="34">
        <v>22108</v>
      </c>
      <c r="D27" s="34">
        <v>22</v>
      </c>
      <c r="E27" s="35">
        <f t="shared" si="0"/>
        <v>0.21359223300970873</v>
      </c>
      <c r="F27" s="34">
        <v>3983</v>
      </c>
      <c r="G27" s="35">
        <f t="shared" si="1"/>
        <v>0.18016102768228695</v>
      </c>
      <c r="H27" s="34">
        <v>9</v>
      </c>
      <c r="I27" s="35">
        <f t="shared" si="2"/>
        <v>8.7378640776699032E-2</v>
      </c>
      <c r="J27" s="34">
        <v>989</v>
      </c>
      <c r="K27" s="35">
        <f t="shared" si="3"/>
        <v>4.4734937579156864E-2</v>
      </c>
      <c r="L27" s="34">
        <v>23</v>
      </c>
      <c r="M27" s="35">
        <f t="shared" si="4"/>
        <v>0.22330097087378642</v>
      </c>
      <c r="N27" s="34">
        <v>8224</v>
      </c>
      <c r="O27" s="35">
        <f t="shared" si="5"/>
        <v>0.37199203908087569</v>
      </c>
      <c r="P27" s="34">
        <v>10</v>
      </c>
      <c r="Q27" s="35">
        <f t="shared" si="6"/>
        <v>9.7087378640776698E-2</v>
      </c>
      <c r="R27" s="34">
        <v>1832</v>
      </c>
      <c r="S27" s="35">
        <f t="shared" si="7"/>
        <v>8.2865930884747599E-2</v>
      </c>
      <c r="T27" s="36">
        <f t="shared" si="8"/>
        <v>42</v>
      </c>
      <c r="U27" s="35">
        <f t="shared" si="9"/>
        <v>0.40776699029126212</v>
      </c>
      <c r="V27" s="36">
        <f t="shared" si="10"/>
        <v>11045</v>
      </c>
      <c r="W27" s="35">
        <f t="shared" si="11"/>
        <v>0.4995929075447802</v>
      </c>
    </row>
    <row r="28" spans="1:23" x14ac:dyDescent="0.3">
      <c r="A28" s="32" t="s">
        <v>36</v>
      </c>
      <c r="B28" s="34">
        <v>11</v>
      </c>
      <c r="C28" s="34">
        <v>2524</v>
      </c>
      <c r="D28" s="34">
        <v>1</v>
      </c>
      <c r="E28" s="35">
        <f t="shared" si="0"/>
        <v>9.0909090909090912E-2</v>
      </c>
      <c r="F28" s="34">
        <v>100</v>
      </c>
      <c r="G28" s="35">
        <f t="shared" si="1"/>
        <v>3.9619651347068144E-2</v>
      </c>
      <c r="H28" s="34">
        <v>9</v>
      </c>
      <c r="I28" s="35">
        <f t="shared" si="2"/>
        <v>0.81818181818181823</v>
      </c>
      <c r="J28" s="34">
        <v>1824</v>
      </c>
      <c r="K28" s="35">
        <f t="shared" si="3"/>
        <v>0.72266244057052298</v>
      </c>
      <c r="L28" s="34">
        <v>1</v>
      </c>
      <c r="M28" s="35">
        <f t="shared" si="4"/>
        <v>9.0909090909090912E-2</v>
      </c>
      <c r="N28" s="34">
        <v>600</v>
      </c>
      <c r="O28" s="35">
        <f t="shared" si="5"/>
        <v>0.23771790808240886</v>
      </c>
      <c r="P28" s="34">
        <v>0</v>
      </c>
      <c r="Q28" s="35">
        <f t="shared" si="6"/>
        <v>0</v>
      </c>
      <c r="R28" s="34">
        <v>0</v>
      </c>
      <c r="S28" s="35">
        <f t="shared" si="7"/>
        <v>0</v>
      </c>
      <c r="T28" s="36">
        <f t="shared" si="8"/>
        <v>10</v>
      </c>
      <c r="U28" s="35">
        <f t="shared" si="9"/>
        <v>0.90909090909090906</v>
      </c>
      <c r="V28" s="36">
        <f t="shared" si="10"/>
        <v>2424</v>
      </c>
      <c r="W28" s="35">
        <f t="shared" si="11"/>
        <v>0.96038034865293187</v>
      </c>
    </row>
    <row r="29" spans="1:23" x14ac:dyDescent="0.3">
      <c r="A29" s="32" t="s">
        <v>37</v>
      </c>
      <c r="B29" s="34" t="s">
        <v>38</v>
      </c>
      <c r="C29" s="34" t="s">
        <v>38</v>
      </c>
      <c r="D29" s="34" t="s">
        <v>38</v>
      </c>
      <c r="E29" s="35" t="s">
        <v>38</v>
      </c>
      <c r="F29" s="34" t="s">
        <v>38</v>
      </c>
      <c r="G29" s="35" t="s">
        <v>38</v>
      </c>
      <c r="H29" s="34" t="s">
        <v>38</v>
      </c>
      <c r="I29" s="35" t="s">
        <v>38</v>
      </c>
      <c r="J29" s="34" t="s">
        <v>38</v>
      </c>
      <c r="K29" s="35" t="s">
        <v>38</v>
      </c>
      <c r="L29" s="34" t="s">
        <v>38</v>
      </c>
      <c r="M29" s="35" t="s">
        <v>38</v>
      </c>
      <c r="N29" s="34" t="s">
        <v>38</v>
      </c>
      <c r="O29" s="35" t="s">
        <v>38</v>
      </c>
      <c r="P29" s="34" t="s">
        <v>38</v>
      </c>
      <c r="Q29" s="35" t="s">
        <v>38</v>
      </c>
      <c r="R29" s="34" t="s">
        <v>38</v>
      </c>
      <c r="S29" s="35" t="s">
        <v>38</v>
      </c>
      <c r="T29" s="37" t="s">
        <v>38</v>
      </c>
      <c r="U29" s="35" t="s">
        <v>38</v>
      </c>
      <c r="V29" s="37" t="s">
        <v>38</v>
      </c>
      <c r="W29" s="35" t="s">
        <v>38</v>
      </c>
    </row>
    <row r="30" spans="1:23" x14ac:dyDescent="0.3">
      <c r="A30" s="32" t="s">
        <v>39</v>
      </c>
      <c r="B30" s="34" t="s">
        <v>38</v>
      </c>
      <c r="C30" s="34" t="s">
        <v>38</v>
      </c>
      <c r="D30" s="34" t="s">
        <v>38</v>
      </c>
      <c r="E30" s="35" t="s">
        <v>38</v>
      </c>
      <c r="F30" s="34" t="s">
        <v>38</v>
      </c>
      <c r="G30" s="35" t="s">
        <v>38</v>
      </c>
      <c r="H30" s="34" t="s">
        <v>38</v>
      </c>
      <c r="I30" s="35" t="s">
        <v>38</v>
      </c>
      <c r="J30" s="34" t="s">
        <v>38</v>
      </c>
      <c r="K30" s="35" t="s">
        <v>38</v>
      </c>
      <c r="L30" s="34" t="s">
        <v>38</v>
      </c>
      <c r="M30" s="35" t="s">
        <v>38</v>
      </c>
      <c r="N30" s="34" t="s">
        <v>38</v>
      </c>
      <c r="O30" s="35" t="s">
        <v>38</v>
      </c>
      <c r="P30" s="34" t="s">
        <v>38</v>
      </c>
      <c r="Q30" s="35" t="s">
        <v>38</v>
      </c>
      <c r="R30" s="34" t="s">
        <v>38</v>
      </c>
      <c r="S30" s="35" t="s">
        <v>38</v>
      </c>
      <c r="T30" s="37" t="s">
        <v>38</v>
      </c>
      <c r="U30" s="35" t="s">
        <v>38</v>
      </c>
      <c r="V30" s="37" t="s">
        <v>38</v>
      </c>
      <c r="W30" s="35" t="s">
        <v>38</v>
      </c>
    </row>
    <row r="31" spans="1:23" x14ac:dyDescent="0.3">
      <c r="A31" s="32" t="s">
        <v>40</v>
      </c>
      <c r="B31" s="34">
        <v>1</v>
      </c>
      <c r="C31" s="34">
        <v>2</v>
      </c>
      <c r="D31" s="34">
        <v>0</v>
      </c>
      <c r="E31" s="35">
        <f t="shared" si="0"/>
        <v>0</v>
      </c>
      <c r="F31" s="34">
        <v>0</v>
      </c>
      <c r="G31" s="35">
        <f t="shared" si="1"/>
        <v>0</v>
      </c>
      <c r="H31" s="34">
        <v>0</v>
      </c>
      <c r="I31" s="35">
        <f t="shared" si="2"/>
        <v>0</v>
      </c>
      <c r="J31" s="34">
        <v>0</v>
      </c>
      <c r="K31" s="35">
        <f t="shared" si="3"/>
        <v>0</v>
      </c>
      <c r="L31" s="34">
        <v>0</v>
      </c>
      <c r="M31" s="35">
        <f t="shared" si="4"/>
        <v>0</v>
      </c>
      <c r="N31" s="34">
        <v>0</v>
      </c>
      <c r="O31" s="35">
        <f t="shared" si="5"/>
        <v>0</v>
      </c>
      <c r="P31" s="34">
        <v>0</v>
      </c>
      <c r="Q31" s="35">
        <f t="shared" si="6"/>
        <v>0</v>
      </c>
      <c r="R31" s="34">
        <v>0</v>
      </c>
      <c r="S31" s="35">
        <f t="shared" si="7"/>
        <v>0</v>
      </c>
      <c r="T31" s="36">
        <f t="shared" si="8"/>
        <v>0</v>
      </c>
      <c r="U31" s="35">
        <f t="shared" si="9"/>
        <v>0</v>
      </c>
      <c r="V31" s="36">
        <f t="shared" si="10"/>
        <v>0</v>
      </c>
      <c r="W31" s="35">
        <f t="shared" si="11"/>
        <v>0</v>
      </c>
    </row>
    <row r="32" spans="1:23" x14ac:dyDescent="0.3">
      <c r="A32" s="32" t="s">
        <v>41</v>
      </c>
      <c r="B32" s="34">
        <v>3</v>
      </c>
      <c r="C32" s="34">
        <v>23</v>
      </c>
      <c r="D32" s="34">
        <v>0</v>
      </c>
      <c r="E32" s="35">
        <f t="shared" si="0"/>
        <v>0</v>
      </c>
      <c r="F32" s="34">
        <v>0</v>
      </c>
      <c r="G32" s="35">
        <f t="shared" si="1"/>
        <v>0</v>
      </c>
      <c r="H32" s="34">
        <v>0</v>
      </c>
      <c r="I32" s="35">
        <f t="shared" si="2"/>
        <v>0</v>
      </c>
      <c r="J32" s="34">
        <v>0</v>
      </c>
      <c r="K32" s="35">
        <f t="shared" si="3"/>
        <v>0</v>
      </c>
      <c r="L32" s="34">
        <v>0</v>
      </c>
      <c r="M32" s="35">
        <f t="shared" si="4"/>
        <v>0</v>
      </c>
      <c r="N32" s="34">
        <v>0</v>
      </c>
      <c r="O32" s="35">
        <f t="shared" si="5"/>
        <v>0</v>
      </c>
      <c r="P32" s="34">
        <v>0</v>
      </c>
      <c r="Q32" s="35">
        <f t="shared" si="6"/>
        <v>0</v>
      </c>
      <c r="R32" s="34">
        <v>0</v>
      </c>
      <c r="S32" s="35">
        <f t="shared" si="7"/>
        <v>0</v>
      </c>
      <c r="T32" s="36">
        <f t="shared" si="8"/>
        <v>0</v>
      </c>
      <c r="U32" s="35">
        <f t="shared" si="9"/>
        <v>0</v>
      </c>
      <c r="V32" s="36">
        <f t="shared" si="10"/>
        <v>0</v>
      </c>
      <c r="W32" s="35">
        <f t="shared" si="11"/>
        <v>0</v>
      </c>
    </row>
    <row r="33" spans="1:23" x14ac:dyDescent="0.3">
      <c r="A33" s="32" t="s">
        <v>42</v>
      </c>
      <c r="B33" s="34">
        <v>68</v>
      </c>
      <c r="C33" s="34">
        <v>53390</v>
      </c>
      <c r="D33" s="34">
        <v>8</v>
      </c>
      <c r="E33" s="35">
        <f t="shared" si="0"/>
        <v>0.11764705882352941</v>
      </c>
      <c r="F33" s="34">
        <v>3305</v>
      </c>
      <c r="G33" s="35">
        <f t="shared" si="1"/>
        <v>6.1902978085783857E-2</v>
      </c>
      <c r="H33" s="34">
        <v>22</v>
      </c>
      <c r="I33" s="35">
        <f t="shared" si="2"/>
        <v>0.3235294117647059</v>
      </c>
      <c r="J33" s="34">
        <v>25849</v>
      </c>
      <c r="K33" s="35">
        <f t="shared" si="3"/>
        <v>0.48415433601798091</v>
      </c>
      <c r="L33" s="34">
        <v>17</v>
      </c>
      <c r="M33" s="35">
        <f t="shared" si="4"/>
        <v>0.25</v>
      </c>
      <c r="N33" s="34">
        <v>20720</v>
      </c>
      <c r="O33" s="35">
        <f t="shared" si="5"/>
        <v>0.38808765686458141</v>
      </c>
      <c r="P33" s="34">
        <v>13</v>
      </c>
      <c r="Q33" s="35">
        <f t="shared" si="6"/>
        <v>0.19117647058823528</v>
      </c>
      <c r="R33" s="34">
        <v>2218</v>
      </c>
      <c r="S33" s="35">
        <f t="shared" si="7"/>
        <v>4.1543360179808954E-2</v>
      </c>
      <c r="T33" s="36">
        <f t="shared" si="8"/>
        <v>52</v>
      </c>
      <c r="U33" s="35">
        <f t="shared" si="9"/>
        <v>0.76470588235294112</v>
      </c>
      <c r="V33" s="36">
        <f t="shared" si="10"/>
        <v>48787</v>
      </c>
      <c r="W33" s="35">
        <f t="shared" si="11"/>
        <v>0.91378535306237119</v>
      </c>
    </row>
    <row r="34" spans="1:23" x14ac:dyDescent="0.3">
      <c r="A34" s="32" t="s">
        <v>43</v>
      </c>
      <c r="B34" s="34" t="s">
        <v>38</v>
      </c>
      <c r="C34" s="34" t="s">
        <v>38</v>
      </c>
      <c r="D34" s="34" t="s">
        <v>38</v>
      </c>
      <c r="E34" s="35" t="s">
        <v>38</v>
      </c>
      <c r="F34" s="34" t="s">
        <v>38</v>
      </c>
      <c r="G34" s="35" t="s">
        <v>38</v>
      </c>
      <c r="H34" s="34" t="s">
        <v>38</v>
      </c>
      <c r="I34" s="35" t="s">
        <v>38</v>
      </c>
      <c r="J34" s="34" t="s">
        <v>38</v>
      </c>
      <c r="K34" s="35" t="s">
        <v>38</v>
      </c>
      <c r="L34" s="34" t="s">
        <v>38</v>
      </c>
      <c r="M34" s="35" t="s">
        <v>38</v>
      </c>
      <c r="N34" s="34" t="s">
        <v>38</v>
      </c>
      <c r="O34" s="35" t="s">
        <v>38</v>
      </c>
      <c r="P34" s="34" t="s">
        <v>38</v>
      </c>
      <c r="Q34" s="35" t="s">
        <v>38</v>
      </c>
      <c r="R34" s="34" t="s">
        <v>38</v>
      </c>
      <c r="S34" s="35" t="s">
        <v>38</v>
      </c>
      <c r="T34" s="37" t="s">
        <v>38</v>
      </c>
      <c r="U34" s="35" t="s">
        <v>38</v>
      </c>
      <c r="V34" s="37" t="s">
        <v>38</v>
      </c>
      <c r="W34" s="35" t="s">
        <v>38</v>
      </c>
    </row>
    <row r="35" spans="1:23" x14ac:dyDescent="0.3">
      <c r="A35" s="32" t="s">
        <v>44</v>
      </c>
      <c r="B35" s="34">
        <v>100</v>
      </c>
      <c r="C35" s="34">
        <v>1063</v>
      </c>
      <c r="D35" s="34">
        <v>4</v>
      </c>
      <c r="E35" s="35">
        <f t="shared" si="0"/>
        <v>0.04</v>
      </c>
      <c r="F35" s="34">
        <v>2</v>
      </c>
      <c r="G35" s="35">
        <f t="shared" si="1"/>
        <v>1.8814675446848542E-3</v>
      </c>
      <c r="H35" s="34">
        <v>22</v>
      </c>
      <c r="I35" s="35">
        <f t="shared" si="2"/>
        <v>0.22</v>
      </c>
      <c r="J35" s="34">
        <v>36</v>
      </c>
      <c r="K35" s="35">
        <f t="shared" si="3"/>
        <v>3.3866415804327372E-2</v>
      </c>
      <c r="L35" s="34">
        <v>74</v>
      </c>
      <c r="M35" s="35">
        <f t="shared" si="4"/>
        <v>0.74</v>
      </c>
      <c r="N35" s="34">
        <v>1025</v>
      </c>
      <c r="O35" s="35">
        <f t="shared" si="5"/>
        <v>0.96425211665098776</v>
      </c>
      <c r="P35" s="34">
        <v>0</v>
      </c>
      <c r="Q35" s="35">
        <f t="shared" si="6"/>
        <v>0</v>
      </c>
      <c r="R35" s="34">
        <v>0</v>
      </c>
      <c r="S35" s="35">
        <f t="shared" si="7"/>
        <v>0</v>
      </c>
      <c r="T35" s="36">
        <f t="shared" si="8"/>
        <v>96</v>
      </c>
      <c r="U35" s="35">
        <f t="shared" si="9"/>
        <v>0.96</v>
      </c>
      <c r="V35" s="36">
        <f t="shared" si="10"/>
        <v>1061</v>
      </c>
      <c r="W35" s="35">
        <f t="shared" si="11"/>
        <v>0.99811853245531512</v>
      </c>
    </row>
    <row r="36" spans="1:23" x14ac:dyDescent="0.3">
      <c r="A36" s="32" t="s">
        <v>45</v>
      </c>
      <c r="B36" s="34">
        <v>12</v>
      </c>
      <c r="C36" s="34">
        <v>77</v>
      </c>
      <c r="D36" s="34">
        <v>0</v>
      </c>
      <c r="E36" s="35">
        <f t="shared" si="0"/>
        <v>0</v>
      </c>
      <c r="F36" s="34">
        <v>0</v>
      </c>
      <c r="G36" s="35">
        <f t="shared" si="1"/>
        <v>0</v>
      </c>
      <c r="H36" s="34">
        <v>0</v>
      </c>
      <c r="I36" s="35">
        <f t="shared" si="2"/>
        <v>0</v>
      </c>
      <c r="J36" s="34">
        <v>0</v>
      </c>
      <c r="K36" s="35">
        <f t="shared" si="3"/>
        <v>0</v>
      </c>
      <c r="L36" s="34">
        <v>0</v>
      </c>
      <c r="M36" s="35">
        <f t="shared" si="4"/>
        <v>0</v>
      </c>
      <c r="N36" s="34">
        <v>0</v>
      </c>
      <c r="O36" s="35">
        <f t="shared" si="5"/>
        <v>0</v>
      </c>
      <c r="P36" s="34">
        <v>0</v>
      </c>
      <c r="Q36" s="35">
        <f t="shared" si="6"/>
        <v>0</v>
      </c>
      <c r="R36" s="34">
        <v>0</v>
      </c>
      <c r="S36" s="35">
        <f t="shared" si="7"/>
        <v>0</v>
      </c>
      <c r="T36" s="36">
        <f t="shared" si="8"/>
        <v>0</v>
      </c>
      <c r="U36" s="35">
        <f t="shared" si="9"/>
        <v>0</v>
      </c>
      <c r="V36" s="36">
        <f t="shared" si="10"/>
        <v>0</v>
      </c>
      <c r="W36" s="35">
        <f t="shared" si="11"/>
        <v>0</v>
      </c>
    </row>
    <row r="37" spans="1:23" x14ac:dyDescent="0.3">
      <c r="A37" s="32" t="s">
        <v>46</v>
      </c>
      <c r="B37" s="34">
        <v>79</v>
      </c>
      <c r="C37" s="34">
        <v>5418</v>
      </c>
      <c r="D37" s="34">
        <v>36</v>
      </c>
      <c r="E37" s="35">
        <f t="shared" si="0"/>
        <v>0.45569620253164556</v>
      </c>
      <c r="F37" s="34">
        <v>2893</v>
      </c>
      <c r="G37" s="35">
        <f t="shared" si="1"/>
        <v>0.53396087117017355</v>
      </c>
      <c r="H37" s="34">
        <v>0</v>
      </c>
      <c r="I37" s="35">
        <f t="shared" si="2"/>
        <v>0</v>
      </c>
      <c r="J37" s="34">
        <v>0</v>
      </c>
      <c r="K37" s="35">
        <f t="shared" si="3"/>
        <v>0</v>
      </c>
      <c r="L37" s="34">
        <v>0</v>
      </c>
      <c r="M37" s="35">
        <f t="shared" si="4"/>
        <v>0</v>
      </c>
      <c r="N37" s="34">
        <v>0</v>
      </c>
      <c r="O37" s="35">
        <f t="shared" si="5"/>
        <v>0</v>
      </c>
      <c r="P37" s="34">
        <v>0</v>
      </c>
      <c r="Q37" s="35">
        <f t="shared" si="6"/>
        <v>0</v>
      </c>
      <c r="R37" s="34">
        <v>0</v>
      </c>
      <c r="S37" s="35">
        <f t="shared" si="7"/>
        <v>0</v>
      </c>
      <c r="T37" s="36">
        <f t="shared" si="8"/>
        <v>0</v>
      </c>
      <c r="U37" s="35">
        <f t="shared" si="9"/>
        <v>0</v>
      </c>
      <c r="V37" s="36">
        <f t="shared" si="10"/>
        <v>0</v>
      </c>
      <c r="W37" s="35">
        <f t="shared" si="11"/>
        <v>0</v>
      </c>
    </row>
    <row r="38" spans="1:23" x14ac:dyDescent="0.3">
      <c r="A38" s="32" t="s">
        <v>47</v>
      </c>
      <c r="B38" s="34" t="s">
        <v>38</v>
      </c>
      <c r="C38" s="34" t="s">
        <v>38</v>
      </c>
      <c r="D38" s="34" t="s">
        <v>38</v>
      </c>
      <c r="E38" s="35" t="s">
        <v>38</v>
      </c>
      <c r="F38" s="34" t="s">
        <v>38</v>
      </c>
      <c r="G38" s="35" t="s">
        <v>38</v>
      </c>
      <c r="H38" s="34" t="s">
        <v>38</v>
      </c>
      <c r="I38" s="35" t="s">
        <v>38</v>
      </c>
      <c r="J38" s="34" t="s">
        <v>38</v>
      </c>
      <c r="K38" s="35" t="s">
        <v>38</v>
      </c>
      <c r="L38" s="34" t="s">
        <v>38</v>
      </c>
      <c r="M38" s="35" t="s">
        <v>38</v>
      </c>
      <c r="N38" s="34" t="s">
        <v>38</v>
      </c>
      <c r="O38" s="35" t="s">
        <v>38</v>
      </c>
      <c r="P38" s="34" t="s">
        <v>38</v>
      </c>
      <c r="Q38" s="35" t="s">
        <v>38</v>
      </c>
      <c r="R38" s="34" t="s">
        <v>38</v>
      </c>
      <c r="S38" s="35" t="s">
        <v>38</v>
      </c>
      <c r="T38" s="37" t="s">
        <v>38</v>
      </c>
      <c r="U38" s="35" t="s">
        <v>38</v>
      </c>
      <c r="V38" s="37" t="s">
        <v>38</v>
      </c>
      <c r="W38" s="35" t="s">
        <v>38</v>
      </c>
    </row>
    <row r="39" spans="1:23" x14ac:dyDescent="0.3">
      <c r="A39" s="32" t="s">
        <v>48</v>
      </c>
      <c r="B39" s="34" t="s">
        <v>38</v>
      </c>
      <c r="C39" s="34" t="s">
        <v>38</v>
      </c>
      <c r="D39" s="34" t="s">
        <v>38</v>
      </c>
      <c r="E39" s="35" t="s">
        <v>38</v>
      </c>
      <c r="F39" s="34" t="s">
        <v>38</v>
      </c>
      <c r="G39" s="35" t="s">
        <v>38</v>
      </c>
      <c r="H39" s="34" t="s">
        <v>38</v>
      </c>
      <c r="I39" s="35" t="s">
        <v>38</v>
      </c>
      <c r="J39" s="34" t="s">
        <v>38</v>
      </c>
      <c r="K39" s="35" t="s">
        <v>38</v>
      </c>
      <c r="L39" s="34" t="s">
        <v>38</v>
      </c>
      <c r="M39" s="35" t="s">
        <v>38</v>
      </c>
      <c r="N39" s="34" t="s">
        <v>38</v>
      </c>
      <c r="O39" s="35" t="s">
        <v>38</v>
      </c>
      <c r="P39" s="34" t="s">
        <v>38</v>
      </c>
      <c r="Q39" s="35" t="s">
        <v>38</v>
      </c>
      <c r="R39" s="34" t="s">
        <v>38</v>
      </c>
      <c r="S39" s="35" t="s">
        <v>38</v>
      </c>
      <c r="T39" s="37" t="s">
        <v>38</v>
      </c>
      <c r="U39" s="35" t="s">
        <v>38</v>
      </c>
      <c r="V39" s="37" t="s">
        <v>38</v>
      </c>
      <c r="W39" s="35" t="s">
        <v>38</v>
      </c>
    </row>
    <row r="40" spans="1:23" x14ac:dyDescent="0.3">
      <c r="A40" s="32" t="s">
        <v>49</v>
      </c>
      <c r="B40" s="34">
        <v>41</v>
      </c>
      <c r="C40" s="34">
        <v>25009</v>
      </c>
      <c r="D40" s="34">
        <v>19</v>
      </c>
      <c r="E40" s="35">
        <f t="shared" si="0"/>
        <v>0.46341463414634149</v>
      </c>
      <c r="F40" s="34">
        <v>9339</v>
      </c>
      <c r="G40" s="35">
        <f t="shared" si="1"/>
        <v>0.37342556679595346</v>
      </c>
      <c r="H40" s="34">
        <v>3</v>
      </c>
      <c r="I40" s="35">
        <f t="shared" si="2"/>
        <v>7.3170731707317069E-2</v>
      </c>
      <c r="J40" s="34">
        <v>264</v>
      </c>
      <c r="K40" s="35">
        <f t="shared" si="3"/>
        <v>1.055619976808349E-2</v>
      </c>
      <c r="L40" s="34">
        <v>4</v>
      </c>
      <c r="M40" s="35">
        <f t="shared" si="4"/>
        <v>9.7560975609756101E-2</v>
      </c>
      <c r="N40" s="34">
        <v>309</v>
      </c>
      <c r="O40" s="35">
        <f t="shared" si="5"/>
        <v>1.235555200127954E-2</v>
      </c>
      <c r="P40" s="34">
        <v>2</v>
      </c>
      <c r="Q40" s="35">
        <f t="shared" si="6"/>
        <v>4.878048780487805E-2</v>
      </c>
      <c r="R40" s="34">
        <v>13</v>
      </c>
      <c r="S40" s="35">
        <f t="shared" si="7"/>
        <v>5.1981286736774764E-4</v>
      </c>
      <c r="T40" s="36">
        <f t="shared" si="8"/>
        <v>9</v>
      </c>
      <c r="U40" s="35">
        <f t="shared" si="9"/>
        <v>0.21951219512195122</v>
      </c>
      <c r="V40" s="36">
        <f t="shared" si="10"/>
        <v>586</v>
      </c>
      <c r="W40" s="35">
        <f t="shared" si="11"/>
        <v>2.3431564636730778E-2</v>
      </c>
    </row>
    <row r="41" spans="1:23" x14ac:dyDescent="0.3">
      <c r="A41" s="32" t="s">
        <v>50</v>
      </c>
      <c r="B41" s="34" t="s">
        <v>38</v>
      </c>
      <c r="C41" s="34" t="s">
        <v>38</v>
      </c>
      <c r="D41" s="34" t="s">
        <v>38</v>
      </c>
      <c r="E41" s="35" t="s">
        <v>38</v>
      </c>
      <c r="F41" s="34" t="s">
        <v>38</v>
      </c>
      <c r="G41" s="35" t="s">
        <v>38</v>
      </c>
      <c r="H41" s="34" t="s">
        <v>38</v>
      </c>
      <c r="I41" s="35" t="s">
        <v>38</v>
      </c>
      <c r="J41" s="34" t="s">
        <v>38</v>
      </c>
      <c r="K41" s="35" t="s">
        <v>38</v>
      </c>
      <c r="L41" s="34" t="s">
        <v>38</v>
      </c>
      <c r="M41" s="35" t="s">
        <v>38</v>
      </c>
      <c r="N41" s="34" t="s">
        <v>38</v>
      </c>
      <c r="O41" s="35" t="s">
        <v>38</v>
      </c>
      <c r="P41" s="34" t="s">
        <v>38</v>
      </c>
      <c r="Q41" s="35" t="s">
        <v>38</v>
      </c>
      <c r="R41" s="34" t="s">
        <v>38</v>
      </c>
      <c r="S41" s="35" t="s">
        <v>38</v>
      </c>
      <c r="T41" s="37" t="s">
        <v>38</v>
      </c>
      <c r="U41" s="35" t="s">
        <v>38</v>
      </c>
      <c r="V41" s="37" t="s">
        <v>38</v>
      </c>
      <c r="W41" s="35" t="s">
        <v>38</v>
      </c>
    </row>
    <row r="42" spans="1:23" x14ac:dyDescent="0.3">
      <c r="A42" s="32" t="s">
        <v>51</v>
      </c>
      <c r="B42" s="34">
        <v>16</v>
      </c>
      <c r="C42" s="34">
        <v>2275</v>
      </c>
      <c r="D42" s="34">
        <v>1</v>
      </c>
      <c r="E42" s="35">
        <f t="shared" si="0"/>
        <v>6.25E-2</v>
      </c>
      <c r="F42" s="34">
        <v>75</v>
      </c>
      <c r="G42" s="35">
        <f t="shared" si="1"/>
        <v>3.2967032967032968E-2</v>
      </c>
      <c r="H42" s="34">
        <v>2</v>
      </c>
      <c r="I42" s="35">
        <f t="shared" si="2"/>
        <v>0.125</v>
      </c>
      <c r="J42" s="34">
        <v>82</v>
      </c>
      <c r="K42" s="35">
        <f t="shared" si="3"/>
        <v>3.6043956043956042E-2</v>
      </c>
      <c r="L42" s="34">
        <v>0</v>
      </c>
      <c r="M42" s="35">
        <f t="shared" si="4"/>
        <v>0</v>
      </c>
      <c r="N42" s="34">
        <v>0</v>
      </c>
      <c r="O42" s="35">
        <f t="shared" si="5"/>
        <v>0</v>
      </c>
      <c r="P42" s="34">
        <v>0</v>
      </c>
      <c r="Q42" s="35">
        <f t="shared" si="6"/>
        <v>0</v>
      </c>
      <c r="R42" s="34">
        <v>0</v>
      </c>
      <c r="S42" s="35">
        <f t="shared" si="7"/>
        <v>0</v>
      </c>
      <c r="T42" s="36">
        <f t="shared" si="8"/>
        <v>2</v>
      </c>
      <c r="U42" s="35">
        <f t="shared" si="9"/>
        <v>0.125</v>
      </c>
      <c r="V42" s="36">
        <f t="shared" si="10"/>
        <v>82</v>
      </c>
      <c r="W42" s="35">
        <f t="shared" si="11"/>
        <v>3.6043956043956042E-2</v>
      </c>
    </row>
    <row r="43" spans="1:23" x14ac:dyDescent="0.3">
      <c r="A43" s="32" t="s">
        <v>52</v>
      </c>
      <c r="B43" s="34">
        <v>174</v>
      </c>
      <c r="C43" s="34">
        <v>6798</v>
      </c>
      <c r="D43" s="34">
        <v>17</v>
      </c>
      <c r="E43" s="35">
        <f t="shared" si="0"/>
        <v>9.7701149425287362E-2</v>
      </c>
      <c r="F43" s="34">
        <v>586</v>
      </c>
      <c r="G43" s="35">
        <f t="shared" si="1"/>
        <v>8.6201824065901739E-2</v>
      </c>
      <c r="H43" s="34">
        <v>38</v>
      </c>
      <c r="I43" s="35">
        <f t="shared" si="2"/>
        <v>0.21839080459770116</v>
      </c>
      <c r="J43" s="34">
        <v>1551</v>
      </c>
      <c r="K43" s="35">
        <f t="shared" si="3"/>
        <v>0.22815533980582525</v>
      </c>
      <c r="L43" s="34">
        <v>5</v>
      </c>
      <c r="M43" s="35">
        <f t="shared" si="4"/>
        <v>2.8735632183908046E-2</v>
      </c>
      <c r="N43" s="34">
        <v>800</v>
      </c>
      <c r="O43" s="35">
        <f t="shared" si="5"/>
        <v>0.11768167107972934</v>
      </c>
      <c r="P43" s="34">
        <v>0</v>
      </c>
      <c r="Q43" s="35">
        <f t="shared" si="6"/>
        <v>0</v>
      </c>
      <c r="R43" s="34">
        <v>0</v>
      </c>
      <c r="S43" s="35">
        <f t="shared" si="7"/>
        <v>0</v>
      </c>
      <c r="T43" s="36">
        <f t="shared" si="8"/>
        <v>43</v>
      </c>
      <c r="U43" s="35">
        <f t="shared" si="9"/>
        <v>0.2471264367816092</v>
      </c>
      <c r="V43" s="36">
        <f t="shared" si="10"/>
        <v>2351</v>
      </c>
      <c r="W43" s="35">
        <f t="shared" si="11"/>
        <v>0.34583701088555457</v>
      </c>
    </row>
    <row r="44" spans="1:23" x14ac:dyDescent="0.3">
      <c r="A44" s="32" t="s">
        <v>53</v>
      </c>
      <c r="B44" s="34" t="s">
        <v>38</v>
      </c>
      <c r="C44" s="34" t="s">
        <v>38</v>
      </c>
      <c r="D44" s="34" t="s">
        <v>38</v>
      </c>
      <c r="E44" s="35" t="s">
        <v>38</v>
      </c>
      <c r="F44" s="34" t="s">
        <v>38</v>
      </c>
      <c r="G44" s="35" t="s">
        <v>38</v>
      </c>
      <c r="H44" s="34" t="s">
        <v>38</v>
      </c>
      <c r="I44" s="35" t="s">
        <v>38</v>
      </c>
      <c r="J44" s="34" t="s">
        <v>38</v>
      </c>
      <c r="K44" s="35" t="s">
        <v>38</v>
      </c>
      <c r="L44" s="34" t="s">
        <v>38</v>
      </c>
      <c r="M44" s="35" t="s">
        <v>38</v>
      </c>
      <c r="N44" s="34" t="s">
        <v>38</v>
      </c>
      <c r="O44" s="35" t="s">
        <v>38</v>
      </c>
      <c r="P44" s="34" t="s">
        <v>38</v>
      </c>
      <c r="Q44" s="35" t="s">
        <v>38</v>
      </c>
      <c r="R44" s="34" t="s">
        <v>38</v>
      </c>
      <c r="S44" s="35" t="s">
        <v>38</v>
      </c>
      <c r="T44" s="37" t="s">
        <v>38</v>
      </c>
      <c r="U44" s="35" t="s">
        <v>38</v>
      </c>
      <c r="V44" s="37" t="s">
        <v>38</v>
      </c>
      <c r="W44" s="35" t="s">
        <v>38</v>
      </c>
    </row>
    <row r="45" spans="1:23" x14ac:dyDescent="0.3">
      <c r="A45" s="32" t="s">
        <v>54</v>
      </c>
      <c r="B45" s="34">
        <v>101</v>
      </c>
      <c r="C45" s="34">
        <v>23953</v>
      </c>
      <c r="D45" s="34">
        <v>16</v>
      </c>
      <c r="E45" s="35">
        <f t="shared" si="0"/>
        <v>0.15841584158415842</v>
      </c>
      <c r="F45" s="34">
        <v>7742</v>
      </c>
      <c r="G45" s="35">
        <f t="shared" si="1"/>
        <v>0.32321629858472845</v>
      </c>
      <c r="H45" s="34">
        <v>3</v>
      </c>
      <c r="I45" s="35">
        <f t="shared" si="2"/>
        <v>2.9702970297029702E-2</v>
      </c>
      <c r="J45" s="34">
        <v>260</v>
      </c>
      <c r="K45" s="35">
        <f t="shared" si="3"/>
        <v>1.0854590239218469E-2</v>
      </c>
      <c r="L45" s="34">
        <v>27</v>
      </c>
      <c r="M45" s="35">
        <f t="shared" si="4"/>
        <v>0.26732673267326734</v>
      </c>
      <c r="N45" s="34">
        <v>2110</v>
      </c>
      <c r="O45" s="35">
        <f t="shared" si="5"/>
        <v>8.8089174633657577E-2</v>
      </c>
      <c r="P45" s="34">
        <v>0</v>
      </c>
      <c r="Q45" s="35">
        <f t="shared" si="6"/>
        <v>0</v>
      </c>
      <c r="R45" s="34">
        <v>0</v>
      </c>
      <c r="S45" s="35">
        <f t="shared" si="7"/>
        <v>0</v>
      </c>
      <c r="T45" s="36">
        <f t="shared" si="8"/>
        <v>30</v>
      </c>
      <c r="U45" s="35">
        <f t="shared" si="9"/>
        <v>0.29702970297029702</v>
      </c>
      <c r="V45" s="36">
        <f t="shared" si="10"/>
        <v>2370</v>
      </c>
      <c r="W45" s="35">
        <f t="shared" si="11"/>
        <v>9.8943764872876053E-2</v>
      </c>
    </row>
    <row r="46" spans="1:23" x14ac:dyDescent="0.3">
      <c r="A46" s="32" t="s">
        <v>55</v>
      </c>
      <c r="B46" s="34">
        <v>5</v>
      </c>
      <c r="C46" s="34">
        <v>10</v>
      </c>
      <c r="D46" s="34">
        <v>0</v>
      </c>
      <c r="E46" s="35">
        <f t="shared" si="0"/>
        <v>0</v>
      </c>
      <c r="F46" s="34">
        <v>0</v>
      </c>
      <c r="G46" s="35">
        <f t="shared" si="1"/>
        <v>0</v>
      </c>
      <c r="H46" s="34">
        <v>0</v>
      </c>
      <c r="I46" s="35">
        <f t="shared" si="2"/>
        <v>0</v>
      </c>
      <c r="J46" s="34">
        <v>0</v>
      </c>
      <c r="K46" s="35">
        <f t="shared" si="3"/>
        <v>0</v>
      </c>
      <c r="L46" s="34">
        <v>0</v>
      </c>
      <c r="M46" s="35">
        <f t="shared" si="4"/>
        <v>0</v>
      </c>
      <c r="N46" s="34">
        <v>0</v>
      </c>
      <c r="O46" s="35">
        <f t="shared" si="5"/>
        <v>0</v>
      </c>
      <c r="P46" s="34">
        <v>0</v>
      </c>
      <c r="Q46" s="35">
        <f t="shared" si="6"/>
        <v>0</v>
      </c>
      <c r="R46" s="34">
        <v>0</v>
      </c>
      <c r="S46" s="35">
        <f t="shared" si="7"/>
        <v>0</v>
      </c>
      <c r="T46" s="36">
        <f t="shared" si="8"/>
        <v>0</v>
      </c>
      <c r="U46" s="35">
        <f t="shared" si="9"/>
        <v>0</v>
      </c>
      <c r="V46" s="36">
        <f t="shared" si="10"/>
        <v>0</v>
      </c>
      <c r="W46" s="35">
        <f t="shared" si="11"/>
        <v>0</v>
      </c>
    </row>
    <row r="47" spans="1:23" x14ac:dyDescent="0.3">
      <c r="A47" s="32" t="s">
        <v>56</v>
      </c>
      <c r="B47" s="34" t="s">
        <v>38</v>
      </c>
      <c r="C47" s="34" t="s">
        <v>38</v>
      </c>
      <c r="D47" s="34" t="s">
        <v>38</v>
      </c>
      <c r="E47" s="35" t="s">
        <v>38</v>
      </c>
      <c r="F47" s="34" t="s">
        <v>38</v>
      </c>
      <c r="G47" s="35" t="s">
        <v>38</v>
      </c>
      <c r="H47" s="34" t="s">
        <v>38</v>
      </c>
      <c r="I47" s="35" t="s">
        <v>38</v>
      </c>
      <c r="J47" s="34" t="s">
        <v>38</v>
      </c>
      <c r="K47" s="35" t="s">
        <v>38</v>
      </c>
      <c r="L47" s="34" t="s">
        <v>38</v>
      </c>
      <c r="M47" s="35" t="s">
        <v>38</v>
      </c>
      <c r="N47" s="34" t="s">
        <v>38</v>
      </c>
      <c r="O47" s="35" t="s">
        <v>38</v>
      </c>
      <c r="P47" s="34" t="s">
        <v>38</v>
      </c>
      <c r="Q47" s="35" t="s">
        <v>38</v>
      </c>
      <c r="R47" s="34" t="s">
        <v>38</v>
      </c>
      <c r="S47" s="35" t="s">
        <v>38</v>
      </c>
      <c r="T47" s="37" t="s">
        <v>38</v>
      </c>
      <c r="U47" s="35" t="s">
        <v>38</v>
      </c>
      <c r="V47" s="37" t="s">
        <v>38</v>
      </c>
      <c r="W47" s="35" t="s">
        <v>38</v>
      </c>
    </row>
    <row r="48" spans="1:23" x14ac:dyDescent="0.3">
      <c r="A48" s="32" t="s">
        <v>57</v>
      </c>
      <c r="B48" s="34">
        <v>19</v>
      </c>
      <c r="C48" s="34">
        <v>17</v>
      </c>
      <c r="D48" s="34">
        <v>0</v>
      </c>
      <c r="E48" s="35">
        <f t="shared" si="0"/>
        <v>0</v>
      </c>
      <c r="F48" s="34">
        <v>0</v>
      </c>
      <c r="G48" s="35">
        <f t="shared" si="1"/>
        <v>0</v>
      </c>
      <c r="H48" s="34">
        <v>0</v>
      </c>
      <c r="I48" s="35">
        <f t="shared" si="2"/>
        <v>0</v>
      </c>
      <c r="J48" s="34">
        <v>0</v>
      </c>
      <c r="K48" s="35">
        <f t="shared" si="3"/>
        <v>0</v>
      </c>
      <c r="L48" s="34">
        <v>0</v>
      </c>
      <c r="M48" s="35">
        <f t="shared" si="4"/>
        <v>0</v>
      </c>
      <c r="N48" s="34">
        <v>0</v>
      </c>
      <c r="O48" s="35">
        <f t="shared" si="5"/>
        <v>0</v>
      </c>
      <c r="P48" s="34">
        <v>0</v>
      </c>
      <c r="Q48" s="35">
        <f t="shared" si="6"/>
        <v>0</v>
      </c>
      <c r="R48" s="34">
        <v>0</v>
      </c>
      <c r="S48" s="35">
        <f t="shared" si="7"/>
        <v>0</v>
      </c>
      <c r="T48" s="36">
        <f t="shared" si="8"/>
        <v>0</v>
      </c>
      <c r="U48" s="35">
        <f t="shared" si="9"/>
        <v>0</v>
      </c>
      <c r="V48" s="36">
        <f t="shared" si="10"/>
        <v>0</v>
      </c>
      <c r="W48" s="35">
        <f t="shared" si="11"/>
        <v>0</v>
      </c>
    </row>
    <row r="49" spans="1:23" x14ac:dyDescent="0.3">
      <c r="A49" s="32" t="s">
        <v>58</v>
      </c>
      <c r="B49" s="34">
        <v>27</v>
      </c>
      <c r="C49" s="34">
        <v>1474</v>
      </c>
      <c r="D49" s="34">
        <v>1</v>
      </c>
      <c r="E49" s="35">
        <f t="shared" si="0"/>
        <v>3.7037037037037035E-2</v>
      </c>
      <c r="F49" s="34">
        <v>2</v>
      </c>
      <c r="G49" s="35">
        <f t="shared" si="1"/>
        <v>1.3568521031207597E-3</v>
      </c>
      <c r="H49" s="34">
        <v>0</v>
      </c>
      <c r="I49" s="35">
        <f t="shared" si="2"/>
        <v>0</v>
      </c>
      <c r="J49" s="34">
        <v>0</v>
      </c>
      <c r="K49" s="35">
        <f t="shared" si="3"/>
        <v>0</v>
      </c>
      <c r="L49" s="34">
        <v>20</v>
      </c>
      <c r="M49" s="35">
        <f t="shared" si="4"/>
        <v>0.7407407407407407</v>
      </c>
      <c r="N49" s="34">
        <v>1385</v>
      </c>
      <c r="O49" s="35">
        <f t="shared" si="5"/>
        <v>0.93962008141112618</v>
      </c>
      <c r="P49" s="34">
        <v>0</v>
      </c>
      <c r="Q49" s="35">
        <f t="shared" si="6"/>
        <v>0</v>
      </c>
      <c r="R49" s="34">
        <v>0</v>
      </c>
      <c r="S49" s="35">
        <f t="shared" si="7"/>
        <v>0</v>
      </c>
      <c r="T49" s="36">
        <f t="shared" si="8"/>
        <v>20</v>
      </c>
      <c r="U49" s="35">
        <f t="shared" si="9"/>
        <v>0.7407407407407407</v>
      </c>
      <c r="V49" s="36">
        <f t="shared" si="10"/>
        <v>1385</v>
      </c>
      <c r="W49" s="35">
        <f t="shared" si="11"/>
        <v>0.93962008141112618</v>
      </c>
    </row>
    <row r="50" spans="1:23" x14ac:dyDescent="0.3">
      <c r="A50" s="32" t="s">
        <v>59</v>
      </c>
      <c r="B50" s="34">
        <v>100</v>
      </c>
      <c r="C50" s="34">
        <v>8562</v>
      </c>
      <c r="D50" s="34">
        <v>15</v>
      </c>
      <c r="E50" s="38">
        <f t="shared" si="0"/>
        <v>0.15</v>
      </c>
      <c r="F50" s="34">
        <v>21</v>
      </c>
      <c r="G50" s="38">
        <f t="shared" si="1"/>
        <v>2.452697967764541E-3</v>
      </c>
      <c r="H50" s="34">
        <v>17</v>
      </c>
      <c r="I50" s="38">
        <f t="shared" si="2"/>
        <v>0.17</v>
      </c>
      <c r="J50" s="34">
        <v>29</v>
      </c>
      <c r="K50" s="38">
        <f t="shared" si="3"/>
        <v>3.387059098341509E-3</v>
      </c>
      <c r="L50" s="34">
        <v>12</v>
      </c>
      <c r="M50" s="38">
        <f t="shared" si="4"/>
        <v>0.12</v>
      </c>
      <c r="N50" s="34">
        <v>133</v>
      </c>
      <c r="O50" s="38">
        <f t="shared" si="5"/>
        <v>1.5533753795842093E-2</v>
      </c>
      <c r="P50" s="34">
        <v>0</v>
      </c>
      <c r="Q50" s="38">
        <f t="shared" si="6"/>
        <v>0</v>
      </c>
      <c r="R50" s="34">
        <v>0</v>
      </c>
      <c r="S50" s="38">
        <f t="shared" si="7"/>
        <v>0</v>
      </c>
      <c r="T50" s="36">
        <f t="shared" si="8"/>
        <v>29</v>
      </c>
      <c r="U50" s="38">
        <f t="shared" si="9"/>
        <v>0.28999999999999998</v>
      </c>
      <c r="V50" s="36">
        <f t="shared" si="10"/>
        <v>162</v>
      </c>
      <c r="W50" s="38">
        <f t="shared" si="11"/>
        <v>1.8920812894183601E-2</v>
      </c>
    </row>
    <row r="51" spans="1:23" x14ac:dyDescent="0.3">
      <c r="A51" s="32" t="s">
        <v>60</v>
      </c>
      <c r="B51" s="34">
        <v>29</v>
      </c>
      <c r="C51" s="34">
        <v>101116</v>
      </c>
      <c r="D51" s="34">
        <v>2</v>
      </c>
      <c r="E51" s="38">
        <f t="shared" si="0"/>
        <v>6.8965517241379309E-2</v>
      </c>
      <c r="F51" s="34">
        <v>2072</v>
      </c>
      <c r="G51" s="38">
        <f t="shared" si="1"/>
        <v>2.0491316903358519E-2</v>
      </c>
      <c r="H51" s="34">
        <v>6</v>
      </c>
      <c r="I51" s="38">
        <f t="shared" si="2"/>
        <v>0.20689655172413793</v>
      </c>
      <c r="J51" s="34">
        <v>11410</v>
      </c>
      <c r="K51" s="38">
        <f t="shared" si="3"/>
        <v>0.11284069781241346</v>
      </c>
      <c r="L51" s="34">
        <v>7</v>
      </c>
      <c r="M51" s="38">
        <f t="shared" si="4"/>
        <v>0.2413793103448276</v>
      </c>
      <c r="N51" s="34">
        <v>34100</v>
      </c>
      <c r="O51" s="38">
        <f t="shared" si="5"/>
        <v>0.33723644131492542</v>
      </c>
      <c r="P51" s="34">
        <v>7</v>
      </c>
      <c r="Q51" s="38">
        <f>P51/B51</f>
        <v>0.2413793103448276</v>
      </c>
      <c r="R51" s="34">
        <v>32023</v>
      </c>
      <c r="S51" s="38">
        <f t="shared" si="7"/>
        <v>0.31669567625301631</v>
      </c>
      <c r="T51" s="36">
        <f t="shared" si="8"/>
        <v>20</v>
      </c>
      <c r="U51" s="38">
        <f t="shared" si="9"/>
        <v>0.68965517241379315</v>
      </c>
      <c r="V51" s="36">
        <f t="shared" si="10"/>
        <v>77533</v>
      </c>
      <c r="W51" s="38">
        <f t="shared" si="11"/>
        <v>0.76677281538035524</v>
      </c>
    </row>
    <row r="52" spans="1:23" x14ac:dyDescent="0.3">
      <c r="A52" s="32" t="s">
        <v>61</v>
      </c>
      <c r="B52" s="34">
        <v>2</v>
      </c>
      <c r="C52" s="34">
        <v>28</v>
      </c>
      <c r="D52" s="34">
        <v>0</v>
      </c>
      <c r="E52" s="35">
        <f t="shared" si="0"/>
        <v>0</v>
      </c>
      <c r="F52" s="34">
        <v>0</v>
      </c>
      <c r="G52" s="35">
        <f t="shared" si="1"/>
        <v>0</v>
      </c>
      <c r="H52" s="34">
        <v>0</v>
      </c>
      <c r="I52" s="35">
        <f t="shared" si="2"/>
        <v>0</v>
      </c>
      <c r="J52" s="34">
        <v>0</v>
      </c>
      <c r="K52" s="35">
        <f t="shared" si="3"/>
        <v>0</v>
      </c>
      <c r="L52" s="34">
        <v>1</v>
      </c>
      <c r="M52" s="35">
        <f t="shared" si="4"/>
        <v>0.5</v>
      </c>
      <c r="N52" s="34">
        <v>28</v>
      </c>
      <c r="O52" s="35">
        <f t="shared" si="5"/>
        <v>1</v>
      </c>
      <c r="P52" s="34">
        <v>0</v>
      </c>
      <c r="Q52" s="35">
        <f t="shared" si="6"/>
        <v>0</v>
      </c>
      <c r="R52" s="34">
        <v>0</v>
      </c>
      <c r="S52" s="35">
        <f t="shared" si="7"/>
        <v>0</v>
      </c>
      <c r="T52" s="36">
        <f t="shared" si="8"/>
        <v>1</v>
      </c>
      <c r="U52" s="35">
        <f t="shared" si="9"/>
        <v>0.5</v>
      </c>
      <c r="V52" s="36">
        <f t="shared" si="10"/>
        <v>28</v>
      </c>
      <c r="W52" s="35">
        <f t="shared" si="11"/>
        <v>1</v>
      </c>
    </row>
    <row r="53" spans="1:23" x14ac:dyDescent="0.3">
      <c r="A53" s="32" t="s">
        <v>62</v>
      </c>
      <c r="B53" s="34" t="s">
        <v>38</v>
      </c>
      <c r="C53" s="34" t="s">
        <v>38</v>
      </c>
      <c r="D53" s="34" t="s">
        <v>38</v>
      </c>
      <c r="E53" s="35" t="s">
        <v>38</v>
      </c>
      <c r="F53" s="34" t="s">
        <v>38</v>
      </c>
      <c r="G53" s="35" t="s">
        <v>38</v>
      </c>
      <c r="H53" s="34" t="s">
        <v>38</v>
      </c>
      <c r="I53" s="35" t="s">
        <v>38</v>
      </c>
      <c r="J53" s="34" t="s">
        <v>38</v>
      </c>
      <c r="K53" s="35" t="s">
        <v>38</v>
      </c>
      <c r="L53" s="34" t="s">
        <v>38</v>
      </c>
      <c r="M53" s="35" t="s">
        <v>38</v>
      </c>
      <c r="N53" s="34" t="s">
        <v>38</v>
      </c>
      <c r="O53" s="35" t="s">
        <v>38</v>
      </c>
      <c r="P53" s="34" t="s">
        <v>38</v>
      </c>
      <c r="Q53" s="35" t="s">
        <v>38</v>
      </c>
      <c r="R53" s="34" t="s">
        <v>38</v>
      </c>
      <c r="S53" s="35" t="s">
        <v>38</v>
      </c>
      <c r="T53" s="37" t="s">
        <v>38</v>
      </c>
      <c r="U53" s="35" t="s">
        <v>38</v>
      </c>
      <c r="V53" s="37" t="s">
        <v>38</v>
      </c>
      <c r="W53" s="35" t="s">
        <v>38</v>
      </c>
    </row>
    <row r="54" spans="1:23" x14ac:dyDescent="0.3">
      <c r="A54" s="32" t="s">
        <v>63</v>
      </c>
      <c r="B54" s="34">
        <v>68</v>
      </c>
      <c r="C54" s="34">
        <v>17163</v>
      </c>
      <c r="D54" s="34">
        <v>0</v>
      </c>
      <c r="E54" s="38">
        <f t="shared" si="0"/>
        <v>0</v>
      </c>
      <c r="F54" s="34">
        <v>0</v>
      </c>
      <c r="G54" s="38">
        <f t="shared" si="1"/>
        <v>0</v>
      </c>
      <c r="H54" s="34">
        <v>2</v>
      </c>
      <c r="I54" s="38">
        <f t="shared" si="2"/>
        <v>2.9411764705882353E-2</v>
      </c>
      <c r="J54" s="34">
        <v>399</v>
      </c>
      <c r="K54" s="38">
        <f t="shared" si="3"/>
        <v>2.3247683971333682E-2</v>
      </c>
      <c r="L54" s="34">
        <v>51</v>
      </c>
      <c r="M54" s="38">
        <f t="shared" si="4"/>
        <v>0.75</v>
      </c>
      <c r="N54" s="34">
        <v>12628</v>
      </c>
      <c r="O54" s="38">
        <f t="shared" si="5"/>
        <v>0.7357688049874731</v>
      </c>
      <c r="P54" s="34">
        <v>13</v>
      </c>
      <c r="Q54" s="38">
        <f t="shared" si="6"/>
        <v>0.19117647058823528</v>
      </c>
      <c r="R54" s="34">
        <v>4029</v>
      </c>
      <c r="S54" s="38">
        <f t="shared" si="7"/>
        <v>0.23474916972557244</v>
      </c>
      <c r="T54" s="36">
        <f t="shared" si="8"/>
        <v>66</v>
      </c>
      <c r="U54" s="38">
        <f t="shared" si="9"/>
        <v>0.97058823529411764</v>
      </c>
      <c r="V54" s="36">
        <f t="shared" si="10"/>
        <v>17056</v>
      </c>
      <c r="W54" s="38">
        <f t="shared" si="11"/>
        <v>0.99376565868437916</v>
      </c>
    </row>
    <row r="55" spans="1:23" x14ac:dyDescent="0.3">
      <c r="A55" s="32" t="s">
        <v>64</v>
      </c>
      <c r="B55" s="34">
        <v>4</v>
      </c>
      <c r="C55" s="34">
        <v>17</v>
      </c>
      <c r="D55" s="34">
        <v>0</v>
      </c>
      <c r="E55" s="38">
        <f t="shared" si="0"/>
        <v>0</v>
      </c>
      <c r="F55" s="34">
        <v>0</v>
      </c>
      <c r="G55" s="38">
        <f t="shared" si="1"/>
        <v>0</v>
      </c>
      <c r="H55" s="34">
        <v>2</v>
      </c>
      <c r="I55" s="38">
        <f t="shared" si="2"/>
        <v>0.5</v>
      </c>
      <c r="J55" s="34">
        <v>4</v>
      </c>
      <c r="K55" s="38">
        <f t="shared" si="3"/>
        <v>0.23529411764705882</v>
      </c>
      <c r="L55" s="34">
        <v>2</v>
      </c>
      <c r="M55" s="38">
        <f t="shared" si="4"/>
        <v>0.5</v>
      </c>
      <c r="N55" s="34">
        <v>13</v>
      </c>
      <c r="O55" s="38">
        <f t="shared" si="5"/>
        <v>0.76470588235294112</v>
      </c>
      <c r="P55" s="34">
        <v>0</v>
      </c>
      <c r="Q55" s="38">
        <f t="shared" si="6"/>
        <v>0</v>
      </c>
      <c r="R55" s="34">
        <v>0</v>
      </c>
      <c r="S55" s="38">
        <f t="shared" si="7"/>
        <v>0</v>
      </c>
      <c r="T55" s="36">
        <f t="shared" si="8"/>
        <v>4</v>
      </c>
      <c r="U55" s="38">
        <f t="shared" si="9"/>
        <v>1</v>
      </c>
      <c r="V55" s="36">
        <f t="shared" si="10"/>
        <v>17</v>
      </c>
      <c r="W55" s="38">
        <f t="shared" si="11"/>
        <v>1</v>
      </c>
    </row>
    <row r="56" spans="1:23" x14ac:dyDescent="0.3">
      <c r="A56" s="32" t="s">
        <v>65</v>
      </c>
      <c r="B56" s="34" t="s">
        <v>38</v>
      </c>
      <c r="C56" s="34" t="s">
        <v>38</v>
      </c>
      <c r="D56" s="34" t="s">
        <v>38</v>
      </c>
      <c r="E56" s="35" t="s">
        <v>38</v>
      </c>
      <c r="F56" s="34" t="s">
        <v>38</v>
      </c>
      <c r="G56" s="35" t="s">
        <v>38</v>
      </c>
      <c r="H56" s="34" t="s">
        <v>38</v>
      </c>
      <c r="I56" s="35" t="s">
        <v>38</v>
      </c>
      <c r="J56" s="34" t="s">
        <v>38</v>
      </c>
      <c r="K56" s="35" t="s">
        <v>38</v>
      </c>
      <c r="L56" s="34" t="s">
        <v>38</v>
      </c>
      <c r="M56" s="35" t="s">
        <v>38</v>
      </c>
      <c r="N56" s="34" t="s">
        <v>38</v>
      </c>
      <c r="O56" s="35" t="s">
        <v>38</v>
      </c>
      <c r="P56" s="34" t="s">
        <v>38</v>
      </c>
      <c r="Q56" s="35" t="s">
        <v>38</v>
      </c>
      <c r="R56" s="34" t="s">
        <v>38</v>
      </c>
      <c r="S56" s="35" t="s">
        <v>38</v>
      </c>
      <c r="T56" s="37" t="s">
        <v>38</v>
      </c>
      <c r="U56" s="35" t="s">
        <v>38</v>
      </c>
      <c r="V56" s="37" t="s">
        <v>38</v>
      </c>
      <c r="W56" s="35" t="s">
        <v>38</v>
      </c>
    </row>
    <row r="57" spans="1:23" x14ac:dyDescent="0.3">
      <c r="A57" s="32" t="s">
        <v>66</v>
      </c>
      <c r="B57" s="34" t="s">
        <v>38</v>
      </c>
      <c r="C57" s="34" t="s">
        <v>38</v>
      </c>
      <c r="D57" s="34" t="s">
        <v>38</v>
      </c>
      <c r="E57" s="35" t="s">
        <v>38</v>
      </c>
      <c r="F57" s="34" t="s">
        <v>38</v>
      </c>
      <c r="G57" s="35" t="s">
        <v>38</v>
      </c>
      <c r="H57" s="34" t="s">
        <v>38</v>
      </c>
      <c r="I57" s="35" t="s">
        <v>38</v>
      </c>
      <c r="J57" s="34" t="s">
        <v>38</v>
      </c>
      <c r="K57" s="35" t="s">
        <v>38</v>
      </c>
      <c r="L57" s="34" t="s">
        <v>38</v>
      </c>
      <c r="M57" s="35" t="s">
        <v>38</v>
      </c>
      <c r="N57" s="34" t="s">
        <v>38</v>
      </c>
      <c r="O57" s="35" t="s">
        <v>38</v>
      </c>
      <c r="P57" s="34" t="s">
        <v>38</v>
      </c>
      <c r="Q57" s="35" t="s">
        <v>38</v>
      </c>
      <c r="R57" s="34" t="s">
        <v>38</v>
      </c>
      <c r="S57" s="35" t="s">
        <v>38</v>
      </c>
      <c r="T57" s="37" t="s">
        <v>38</v>
      </c>
      <c r="U57" s="35" t="s">
        <v>38</v>
      </c>
      <c r="V57" s="37" t="s">
        <v>38</v>
      </c>
      <c r="W57" s="35" t="s">
        <v>38</v>
      </c>
    </row>
    <row r="58" spans="1:23" x14ac:dyDescent="0.3">
      <c r="A58" s="32" t="s">
        <v>67</v>
      </c>
      <c r="B58" s="34">
        <v>3</v>
      </c>
      <c r="C58" s="34">
        <v>2</v>
      </c>
      <c r="D58" s="34">
        <v>0</v>
      </c>
      <c r="E58" s="35">
        <f t="shared" si="0"/>
        <v>0</v>
      </c>
      <c r="F58" s="34">
        <v>0</v>
      </c>
      <c r="G58" s="35">
        <f t="shared" si="1"/>
        <v>0</v>
      </c>
      <c r="H58" s="34">
        <v>0</v>
      </c>
      <c r="I58" s="35">
        <f t="shared" si="2"/>
        <v>0</v>
      </c>
      <c r="J58" s="34">
        <v>0</v>
      </c>
      <c r="K58" s="35">
        <f t="shared" si="3"/>
        <v>0</v>
      </c>
      <c r="L58" s="34">
        <v>0</v>
      </c>
      <c r="M58" s="35">
        <f t="shared" si="4"/>
        <v>0</v>
      </c>
      <c r="N58" s="34">
        <v>0</v>
      </c>
      <c r="O58" s="35">
        <f t="shared" si="5"/>
        <v>0</v>
      </c>
      <c r="P58" s="34">
        <v>0</v>
      </c>
      <c r="Q58" s="35">
        <f t="shared" si="6"/>
        <v>0</v>
      </c>
      <c r="R58" s="34">
        <v>0</v>
      </c>
      <c r="S58" s="35">
        <f t="shared" si="7"/>
        <v>0</v>
      </c>
      <c r="T58" s="36">
        <f t="shared" si="8"/>
        <v>0</v>
      </c>
      <c r="U58" s="35">
        <f t="shared" si="9"/>
        <v>0</v>
      </c>
      <c r="V58" s="36">
        <f t="shared" si="10"/>
        <v>0</v>
      </c>
      <c r="W58" s="35">
        <f t="shared" si="11"/>
        <v>0</v>
      </c>
    </row>
    <row r="59" spans="1:23" x14ac:dyDescent="0.3">
      <c r="A59" s="32" t="s">
        <v>68</v>
      </c>
      <c r="B59" s="34">
        <v>187</v>
      </c>
      <c r="C59" s="34">
        <v>17372</v>
      </c>
      <c r="D59" s="34">
        <v>29</v>
      </c>
      <c r="E59" s="35">
        <f t="shared" si="0"/>
        <v>0.15508021390374332</v>
      </c>
      <c r="F59" s="34">
        <v>2001</v>
      </c>
      <c r="G59" s="35">
        <f t="shared" si="1"/>
        <v>0.11518535574487682</v>
      </c>
      <c r="H59" s="34">
        <v>32</v>
      </c>
      <c r="I59" s="35">
        <f t="shared" si="2"/>
        <v>0.17112299465240641</v>
      </c>
      <c r="J59" s="34">
        <v>4705</v>
      </c>
      <c r="K59" s="35">
        <f t="shared" si="3"/>
        <v>0.27083813032466036</v>
      </c>
      <c r="L59" s="34">
        <v>77</v>
      </c>
      <c r="M59" s="35">
        <f t="shared" si="4"/>
        <v>0.41176470588235292</v>
      </c>
      <c r="N59" s="34">
        <v>7539</v>
      </c>
      <c r="O59" s="35">
        <f t="shared" si="5"/>
        <v>0.43397421137462583</v>
      </c>
      <c r="P59" s="34">
        <v>0</v>
      </c>
      <c r="Q59" s="35">
        <f t="shared" si="6"/>
        <v>0</v>
      </c>
      <c r="R59" s="34">
        <v>0</v>
      </c>
      <c r="S59" s="35">
        <f t="shared" si="7"/>
        <v>0</v>
      </c>
      <c r="T59" s="36">
        <f t="shared" si="8"/>
        <v>109</v>
      </c>
      <c r="U59" s="35">
        <f>T59/B59</f>
        <v>0.58288770053475936</v>
      </c>
      <c r="V59" s="36">
        <f t="shared" si="10"/>
        <v>12244</v>
      </c>
      <c r="W59" s="35">
        <f>V59/C59</f>
        <v>0.70481234169928619</v>
      </c>
    </row>
    <row r="60" spans="1:23" s="31" customFormat="1" x14ac:dyDescent="0.3">
      <c r="A60" s="31" t="s">
        <v>90</v>
      </c>
      <c r="B60" s="39">
        <f>SUM(B4:B59)</f>
        <v>2452</v>
      </c>
      <c r="C60" s="39">
        <f>SUM(C4:C59)</f>
        <v>680623</v>
      </c>
      <c r="D60" s="39">
        <f>SUM(D4:D59)</f>
        <v>543</v>
      </c>
      <c r="E60" s="40">
        <f t="shared" si="0"/>
        <v>0.22145187601957586</v>
      </c>
      <c r="F60" s="39">
        <f>SUM(F4:F59)</f>
        <v>177428</v>
      </c>
      <c r="G60" s="40">
        <f t="shared" si="1"/>
        <v>0.26068469622683921</v>
      </c>
      <c r="H60" s="39">
        <f>SUM(H4:H59)</f>
        <v>428</v>
      </c>
      <c r="I60" s="40">
        <f t="shared" si="2"/>
        <v>0.17455138662316477</v>
      </c>
      <c r="J60" s="39">
        <f>SUM(J4:J59)</f>
        <v>120984</v>
      </c>
      <c r="K60" s="40">
        <f t="shared" si="3"/>
        <v>0.17775479230058344</v>
      </c>
      <c r="L60" s="39">
        <f>SUM(L4:L59)</f>
        <v>773</v>
      </c>
      <c r="M60" s="40">
        <f t="shared" si="4"/>
        <v>0.31525285481239806</v>
      </c>
      <c r="N60" s="39">
        <f>SUM(N4:N59)</f>
        <v>143317</v>
      </c>
      <c r="O60" s="40">
        <f t="shared" si="5"/>
        <v>0.21056737724114524</v>
      </c>
      <c r="P60" s="39">
        <f>SUM(P4:P59)</f>
        <v>65</v>
      </c>
      <c r="Q60" s="40">
        <f t="shared" si="6"/>
        <v>2.6508972267536703E-2</v>
      </c>
      <c r="R60" s="39">
        <f>SUM(R4:R59)</f>
        <v>43346</v>
      </c>
      <c r="S60" s="40">
        <f t="shared" si="7"/>
        <v>6.3685770242851034E-2</v>
      </c>
      <c r="T60" s="36">
        <f>H60+L60+P60</f>
        <v>1266</v>
      </c>
      <c r="U60" s="40">
        <f t="shared" si="9"/>
        <v>0.51631321370309946</v>
      </c>
      <c r="V60" s="36">
        <f t="shared" si="10"/>
        <v>307647</v>
      </c>
      <c r="W60" s="40">
        <f t="shared" si="11"/>
        <v>0.4520079397845797</v>
      </c>
    </row>
    <row r="61" spans="1:23" s="27" customFormat="1" ht="54.6" customHeight="1" x14ac:dyDescent="0.3">
      <c r="A61" s="25"/>
      <c r="B61" s="4" t="s">
        <v>87</v>
      </c>
      <c r="C61" s="26" t="s">
        <v>103</v>
      </c>
      <c r="D61" s="68" t="s">
        <v>114</v>
      </c>
      <c r="E61" s="68"/>
      <c r="F61" s="68" t="s">
        <v>105</v>
      </c>
      <c r="G61" s="68"/>
      <c r="H61" s="69" t="s">
        <v>106</v>
      </c>
      <c r="I61" s="69"/>
      <c r="J61" s="69" t="s">
        <v>107</v>
      </c>
      <c r="K61" s="69"/>
      <c r="L61" s="70" t="s">
        <v>108</v>
      </c>
      <c r="M61" s="70"/>
      <c r="N61" s="70" t="s">
        <v>109</v>
      </c>
      <c r="O61" s="70"/>
      <c r="P61" s="71" t="s">
        <v>115</v>
      </c>
      <c r="Q61" s="71"/>
      <c r="R61" s="71" t="s">
        <v>116</v>
      </c>
      <c r="S61" s="71"/>
      <c r="T61" s="67" t="s">
        <v>117</v>
      </c>
      <c r="U61" s="67"/>
      <c r="V61" s="67" t="s">
        <v>118</v>
      </c>
      <c r="W61" s="67"/>
    </row>
    <row r="62" spans="1:23" s="27" customFormat="1" ht="43.2" customHeight="1" x14ac:dyDescent="0.3">
      <c r="A62" s="25"/>
      <c r="B62" s="41" t="s">
        <v>88</v>
      </c>
      <c r="C62" s="41" t="s">
        <v>89</v>
      </c>
      <c r="D62" s="41" t="s">
        <v>88</v>
      </c>
      <c r="E62" s="42" t="s">
        <v>11</v>
      </c>
      <c r="F62" s="41" t="s">
        <v>89</v>
      </c>
      <c r="G62" s="42" t="s">
        <v>11</v>
      </c>
      <c r="H62" s="41" t="s">
        <v>88</v>
      </c>
      <c r="I62" s="42" t="s">
        <v>11</v>
      </c>
      <c r="J62" s="41" t="s">
        <v>89</v>
      </c>
      <c r="K62" s="42" t="s">
        <v>11</v>
      </c>
      <c r="L62" s="41" t="s">
        <v>88</v>
      </c>
      <c r="M62" s="42" t="s">
        <v>11</v>
      </c>
      <c r="N62" s="41" t="s">
        <v>89</v>
      </c>
      <c r="O62" s="42" t="s">
        <v>11</v>
      </c>
      <c r="P62" s="41" t="s">
        <v>88</v>
      </c>
      <c r="Q62" s="42" t="s">
        <v>11</v>
      </c>
      <c r="R62" s="41" t="s">
        <v>89</v>
      </c>
      <c r="S62" s="42" t="s">
        <v>11</v>
      </c>
      <c r="T62" s="41" t="s">
        <v>88</v>
      </c>
      <c r="U62" s="43" t="s">
        <v>11</v>
      </c>
      <c r="V62" s="41" t="s">
        <v>89</v>
      </c>
      <c r="W62" s="43" t="s">
        <v>11</v>
      </c>
    </row>
  </sheetData>
  <mergeCells count="31">
    <mergeCell ref="N1:O1"/>
    <mergeCell ref="D61:E61"/>
    <mergeCell ref="F61:G61"/>
    <mergeCell ref="H61:I61"/>
    <mergeCell ref="J61:K61"/>
    <mergeCell ref="L61:M61"/>
    <mergeCell ref="L2:M2"/>
    <mergeCell ref="N2:O2"/>
    <mergeCell ref="D2:E2"/>
    <mergeCell ref="F2:G2"/>
    <mergeCell ref="D1:E1"/>
    <mergeCell ref="F1:G1"/>
    <mergeCell ref="H1:I1"/>
    <mergeCell ref="J1:K1"/>
    <mergeCell ref="L1:M1"/>
    <mergeCell ref="H2:I2"/>
    <mergeCell ref="T61:U61"/>
    <mergeCell ref="V61:W61"/>
    <mergeCell ref="P1:Q1"/>
    <mergeCell ref="R1:S1"/>
    <mergeCell ref="T1:U1"/>
    <mergeCell ref="V1:W1"/>
    <mergeCell ref="P2:Q2"/>
    <mergeCell ref="R2:S2"/>
    <mergeCell ref="T2:U2"/>
    <mergeCell ref="V2:W2"/>
    <mergeCell ref="J2:K2"/>
    <mergeCell ref="B2:C2"/>
    <mergeCell ref="P61:Q61"/>
    <mergeCell ref="R61:S61"/>
    <mergeCell ref="N61:O6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B577-10FD-418E-85BF-8B8EB7BFEE95}">
  <dimension ref="A1:L62"/>
  <sheetViews>
    <sheetView topLeftCell="F1" zoomScale="70" zoomScaleNormal="70" workbookViewId="0">
      <selection activeCell="J15" sqref="J15"/>
    </sheetView>
  </sheetViews>
  <sheetFormatPr defaultColWidth="8.6640625" defaultRowHeight="14.4" x14ac:dyDescent="0.3"/>
  <cols>
    <col min="1" max="1" width="33" style="2" customWidth="1"/>
    <col min="2" max="2" width="18.44140625" style="5" customWidth="1"/>
    <col min="3" max="3" width="24.6640625" style="5" customWidth="1"/>
    <col min="4" max="4" width="8.6640625" style="11"/>
    <col min="5" max="5" width="24.6640625" style="5" customWidth="1"/>
    <col min="6" max="6" width="8.6640625" style="11"/>
    <col min="7" max="7" width="25" style="5" customWidth="1"/>
    <col min="8" max="8" width="8.6640625" style="11"/>
    <col min="9" max="9" width="25.44140625" style="5" customWidth="1"/>
    <col min="10" max="10" width="11" style="11" customWidth="1"/>
    <col min="11" max="11" width="31.5546875" style="5" customWidth="1"/>
    <col min="12" max="12" width="8.6640625" style="11"/>
    <col min="13" max="16384" width="8.6640625" style="2"/>
  </cols>
  <sheetData>
    <row r="1" spans="1:12" s="1" customFormat="1" ht="74.400000000000006" customHeight="1" x14ac:dyDescent="0.3">
      <c r="A1" s="62" t="s">
        <v>0</v>
      </c>
      <c r="B1" s="55" t="s">
        <v>91</v>
      </c>
      <c r="C1" s="68" t="s">
        <v>92</v>
      </c>
      <c r="D1" s="68"/>
      <c r="E1" s="69" t="s">
        <v>93</v>
      </c>
      <c r="F1" s="69"/>
      <c r="G1" s="70" t="s">
        <v>94</v>
      </c>
      <c r="H1" s="70"/>
      <c r="I1" s="71" t="s">
        <v>95</v>
      </c>
      <c r="J1" s="71"/>
      <c r="K1" s="67" t="s">
        <v>96</v>
      </c>
      <c r="L1" s="67"/>
    </row>
    <row r="2" spans="1:12" customFormat="1" x14ac:dyDescent="0.3">
      <c r="A2" s="63" t="s">
        <v>7</v>
      </c>
      <c r="B2" s="63">
        <v>2020</v>
      </c>
      <c r="C2" s="67" t="s">
        <v>8</v>
      </c>
      <c r="D2" s="67"/>
      <c r="E2" s="67" t="s">
        <v>8</v>
      </c>
      <c r="F2" s="67"/>
      <c r="G2" s="67" t="s">
        <v>8</v>
      </c>
      <c r="H2" s="67"/>
      <c r="I2" s="67" t="s">
        <v>8</v>
      </c>
      <c r="J2" s="67"/>
      <c r="K2" s="67" t="s">
        <v>8</v>
      </c>
      <c r="L2" s="67"/>
    </row>
    <row r="3" spans="1:12" s="1" customFormat="1" ht="26.4" x14ac:dyDescent="0.3">
      <c r="A3" s="62" t="s">
        <v>9</v>
      </c>
      <c r="B3" s="55" t="s">
        <v>97</v>
      </c>
      <c r="C3" s="55" t="s">
        <v>97</v>
      </c>
      <c r="D3" s="55" t="s">
        <v>11</v>
      </c>
      <c r="E3" s="55" t="s">
        <v>97</v>
      </c>
      <c r="F3" s="55" t="s">
        <v>11</v>
      </c>
      <c r="G3" s="55" t="s">
        <v>97</v>
      </c>
      <c r="H3" s="55" t="s">
        <v>11</v>
      </c>
      <c r="I3" s="55" t="s">
        <v>97</v>
      </c>
      <c r="J3" s="55" t="s">
        <v>11</v>
      </c>
      <c r="K3" s="55" t="s">
        <v>97</v>
      </c>
      <c r="L3" s="55" t="s">
        <v>11</v>
      </c>
    </row>
    <row r="4" spans="1:12" x14ac:dyDescent="0.3">
      <c r="A4" s="2" t="s">
        <v>12</v>
      </c>
      <c r="B4" s="44">
        <v>3963</v>
      </c>
      <c r="C4" s="44">
        <v>510</v>
      </c>
      <c r="D4" s="45">
        <f>C4/B4</f>
        <v>0.12869038607115821</v>
      </c>
      <c r="E4" s="44">
        <v>90</v>
      </c>
      <c r="F4" s="45">
        <f>E4/B4</f>
        <v>2.2710068130204392E-2</v>
      </c>
      <c r="G4" s="44">
        <v>239</v>
      </c>
      <c r="H4" s="45">
        <f>G4/B4</f>
        <v>6.0307847590209435E-2</v>
      </c>
      <c r="I4" s="44">
        <v>0</v>
      </c>
      <c r="J4" s="45">
        <f>I4/B4</f>
        <v>0</v>
      </c>
      <c r="K4" s="44">
        <f t="shared" ref="K4:K15" si="0">G4+I4+E4</f>
        <v>329</v>
      </c>
      <c r="L4" s="45">
        <f>K4/B4</f>
        <v>8.3017915720413823E-2</v>
      </c>
    </row>
    <row r="5" spans="1:12" x14ac:dyDescent="0.3">
      <c r="A5" s="2" t="s">
        <v>13</v>
      </c>
      <c r="B5" s="44">
        <v>43</v>
      </c>
      <c r="C5" s="44">
        <v>0</v>
      </c>
      <c r="D5" s="45">
        <f t="shared" ref="D5:D60" si="1">C5/B5</f>
        <v>0</v>
      </c>
      <c r="E5" s="44">
        <v>0</v>
      </c>
      <c r="F5" s="45">
        <f t="shared" ref="F5:F60" si="2">E5/B5</f>
        <v>0</v>
      </c>
      <c r="G5" s="44">
        <v>0</v>
      </c>
      <c r="H5" s="45">
        <f t="shared" ref="H5:H60" si="3">G5/B5</f>
        <v>0</v>
      </c>
      <c r="I5" s="44">
        <v>0</v>
      </c>
      <c r="J5" s="45">
        <f t="shared" ref="J5:J60" si="4">I5/B5</f>
        <v>0</v>
      </c>
      <c r="K5" s="44">
        <f t="shared" si="0"/>
        <v>0</v>
      </c>
      <c r="L5" s="45">
        <f t="shared" ref="L5:L60" si="5">K5/B5</f>
        <v>0</v>
      </c>
    </row>
    <row r="6" spans="1:12" x14ac:dyDescent="0.3">
      <c r="A6" s="2" t="s">
        <v>14</v>
      </c>
      <c r="B6" s="44">
        <v>1661</v>
      </c>
      <c r="C6" s="44">
        <v>297</v>
      </c>
      <c r="D6" s="45">
        <f t="shared" si="1"/>
        <v>0.17880794701986755</v>
      </c>
      <c r="E6" s="44">
        <v>440</v>
      </c>
      <c r="F6" s="45">
        <f t="shared" si="2"/>
        <v>0.26490066225165565</v>
      </c>
      <c r="G6" s="44">
        <v>184</v>
      </c>
      <c r="H6" s="45">
        <f t="shared" si="3"/>
        <v>0.11077664057796509</v>
      </c>
      <c r="I6" s="44">
        <v>0</v>
      </c>
      <c r="J6" s="45">
        <f t="shared" si="4"/>
        <v>0</v>
      </c>
      <c r="K6" s="44">
        <f t="shared" si="0"/>
        <v>624</v>
      </c>
      <c r="L6" s="45">
        <f t="shared" si="5"/>
        <v>0.3756773028296207</v>
      </c>
    </row>
    <row r="7" spans="1:12" x14ac:dyDescent="0.3">
      <c r="A7" s="2" t="s">
        <v>15</v>
      </c>
      <c r="B7" s="44">
        <v>18746</v>
      </c>
      <c r="C7" s="44">
        <v>7932</v>
      </c>
      <c r="D7" s="45">
        <f t="shared" si="1"/>
        <v>0.42313026779046198</v>
      </c>
      <c r="E7" s="44">
        <v>1510</v>
      </c>
      <c r="F7" s="45">
        <f t="shared" si="2"/>
        <v>8.0550517443721326E-2</v>
      </c>
      <c r="G7" s="44">
        <v>2764</v>
      </c>
      <c r="H7" s="45">
        <f t="shared" si="3"/>
        <v>0.14744478822148724</v>
      </c>
      <c r="I7" s="44">
        <v>155</v>
      </c>
      <c r="J7" s="45">
        <f t="shared" si="4"/>
        <v>8.268430598527686E-3</v>
      </c>
      <c r="K7" s="44">
        <f t="shared" si="0"/>
        <v>4429</v>
      </c>
      <c r="L7" s="45">
        <f t="shared" si="5"/>
        <v>0.23626373626373626</v>
      </c>
    </row>
    <row r="8" spans="1:12" x14ac:dyDescent="0.3">
      <c r="A8" s="2" t="s">
        <v>16</v>
      </c>
      <c r="B8" s="44">
        <v>10555</v>
      </c>
      <c r="C8" s="44">
        <v>2463</v>
      </c>
      <c r="D8" s="45">
        <f t="shared" si="1"/>
        <v>0.23334912363808621</v>
      </c>
      <c r="E8" s="44">
        <v>2214</v>
      </c>
      <c r="F8" s="45">
        <f t="shared" si="2"/>
        <v>0.2097584083372809</v>
      </c>
      <c r="G8" s="44">
        <v>251</v>
      </c>
      <c r="H8" s="45">
        <f t="shared" si="3"/>
        <v>2.3780198957839886E-2</v>
      </c>
      <c r="I8" s="44">
        <v>0</v>
      </c>
      <c r="J8" s="45">
        <f t="shared" si="4"/>
        <v>0</v>
      </c>
      <c r="K8" s="44">
        <f t="shared" si="0"/>
        <v>2465</v>
      </c>
      <c r="L8" s="45">
        <f t="shared" si="5"/>
        <v>0.2335386072951208</v>
      </c>
    </row>
    <row r="9" spans="1:12" x14ac:dyDescent="0.3">
      <c r="A9" s="2" t="s">
        <v>17</v>
      </c>
      <c r="B9" s="44">
        <v>14182</v>
      </c>
      <c r="C9" s="44">
        <v>2733</v>
      </c>
      <c r="D9" s="45">
        <f t="shared" si="1"/>
        <v>0.19270906783246369</v>
      </c>
      <c r="E9" s="44">
        <v>5797</v>
      </c>
      <c r="F9" s="45">
        <f t="shared" si="2"/>
        <v>0.40875758003102525</v>
      </c>
      <c r="G9" s="44">
        <v>2440</v>
      </c>
      <c r="H9" s="45">
        <f t="shared" si="3"/>
        <v>0.17204907629389365</v>
      </c>
      <c r="I9" s="44">
        <v>0</v>
      </c>
      <c r="J9" s="45">
        <f t="shared" si="4"/>
        <v>0</v>
      </c>
      <c r="K9" s="44">
        <f t="shared" si="0"/>
        <v>8237</v>
      </c>
      <c r="L9" s="45">
        <f t="shared" si="5"/>
        <v>0.5808066563249189</v>
      </c>
    </row>
    <row r="10" spans="1:12" x14ac:dyDescent="0.3">
      <c r="A10" s="2" t="s">
        <v>18</v>
      </c>
      <c r="B10" s="44">
        <v>656</v>
      </c>
      <c r="C10" s="44">
        <v>193</v>
      </c>
      <c r="D10" s="45">
        <f t="shared" si="1"/>
        <v>0.29420731707317072</v>
      </c>
      <c r="E10" s="44">
        <v>325</v>
      </c>
      <c r="F10" s="45">
        <f t="shared" si="2"/>
        <v>0.49542682926829268</v>
      </c>
      <c r="G10" s="44">
        <v>0</v>
      </c>
      <c r="H10" s="45">
        <f t="shared" si="3"/>
        <v>0</v>
      </c>
      <c r="I10" s="44">
        <v>0</v>
      </c>
      <c r="J10" s="45">
        <f t="shared" si="4"/>
        <v>0</v>
      </c>
      <c r="K10" s="44">
        <f t="shared" si="0"/>
        <v>325</v>
      </c>
      <c r="L10" s="45">
        <f t="shared" si="5"/>
        <v>0.49542682926829268</v>
      </c>
    </row>
    <row r="11" spans="1:12" x14ac:dyDescent="0.3">
      <c r="A11" s="2" t="s">
        <v>19</v>
      </c>
      <c r="B11" s="44">
        <v>553</v>
      </c>
      <c r="C11" s="44">
        <v>5</v>
      </c>
      <c r="D11" s="45">
        <f t="shared" si="1"/>
        <v>9.0415913200723331E-3</v>
      </c>
      <c r="E11" s="44">
        <v>0</v>
      </c>
      <c r="F11" s="45">
        <f t="shared" si="2"/>
        <v>0</v>
      </c>
      <c r="G11" s="44">
        <v>0</v>
      </c>
      <c r="H11" s="45">
        <f t="shared" si="3"/>
        <v>0</v>
      </c>
      <c r="I11" s="44">
        <v>0</v>
      </c>
      <c r="J11" s="45">
        <f t="shared" si="4"/>
        <v>0</v>
      </c>
      <c r="K11" s="44">
        <f t="shared" si="0"/>
        <v>0</v>
      </c>
      <c r="L11" s="45">
        <f t="shared" si="5"/>
        <v>0</v>
      </c>
    </row>
    <row r="12" spans="1:12" x14ac:dyDescent="0.3">
      <c r="A12" s="2" t="s">
        <v>20</v>
      </c>
      <c r="B12" s="44">
        <v>2580</v>
      </c>
      <c r="C12" s="44">
        <v>946</v>
      </c>
      <c r="D12" s="45">
        <f t="shared" si="1"/>
        <v>0.36666666666666664</v>
      </c>
      <c r="E12" s="44">
        <v>1396</v>
      </c>
      <c r="F12" s="45">
        <f t="shared" si="2"/>
        <v>0.54108527131782946</v>
      </c>
      <c r="G12" s="44">
        <v>52</v>
      </c>
      <c r="H12" s="45">
        <f t="shared" si="3"/>
        <v>2.0155038759689922E-2</v>
      </c>
      <c r="I12" s="44">
        <v>0</v>
      </c>
      <c r="J12" s="45">
        <f t="shared" si="4"/>
        <v>0</v>
      </c>
      <c r="K12" s="44">
        <f t="shared" si="0"/>
        <v>1448</v>
      </c>
      <c r="L12" s="45">
        <f t="shared" si="5"/>
        <v>0.5612403100775194</v>
      </c>
    </row>
    <row r="13" spans="1:12" x14ac:dyDescent="0.3">
      <c r="A13" s="2" t="s">
        <v>21</v>
      </c>
      <c r="B13" s="44">
        <v>439324</v>
      </c>
      <c r="C13" s="44">
        <v>89123</v>
      </c>
      <c r="D13" s="45">
        <f t="shared" si="1"/>
        <v>0.20286394551629322</v>
      </c>
      <c r="E13" s="44">
        <v>76344</v>
      </c>
      <c r="F13" s="45">
        <f t="shared" si="2"/>
        <v>0.17377607415028543</v>
      </c>
      <c r="G13" s="44">
        <v>43733</v>
      </c>
      <c r="H13" s="45">
        <f t="shared" si="3"/>
        <v>9.9546120858409734E-2</v>
      </c>
      <c r="I13" s="44">
        <v>0</v>
      </c>
      <c r="J13" s="45">
        <f t="shared" si="4"/>
        <v>0</v>
      </c>
      <c r="K13" s="44">
        <f t="shared" si="0"/>
        <v>120077</v>
      </c>
      <c r="L13" s="45">
        <f t="shared" si="5"/>
        <v>0.2733221950086952</v>
      </c>
    </row>
    <row r="14" spans="1:12" x14ac:dyDescent="0.3">
      <c r="A14" s="2" t="s">
        <v>22</v>
      </c>
      <c r="B14" s="44">
        <v>5</v>
      </c>
      <c r="C14" s="44">
        <v>0</v>
      </c>
      <c r="D14" s="45">
        <f t="shared" si="1"/>
        <v>0</v>
      </c>
      <c r="E14" s="44">
        <v>0</v>
      </c>
      <c r="F14" s="45">
        <f t="shared" si="2"/>
        <v>0</v>
      </c>
      <c r="G14" s="44">
        <v>0</v>
      </c>
      <c r="H14" s="45">
        <f t="shared" si="3"/>
        <v>0</v>
      </c>
      <c r="I14" s="44">
        <v>0</v>
      </c>
      <c r="J14" s="45">
        <f t="shared" si="4"/>
        <v>0</v>
      </c>
      <c r="K14" s="44">
        <f t="shared" si="0"/>
        <v>0</v>
      </c>
      <c r="L14" s="45">
        <f t="shared" si="5"/>
        <v>0</v>
      </c>
    </row>
    <row r="15" spans="1:12" x14ac:dyDescent="0.3">
      <c r="A15" s="2" t="s">
        <v>23</v>
      </c>
      <c r="B15" s="44">
        <v>1767</v>
      </c>
      <c r="C15" s="44">
        <v>588</v>
      </c>
      <c r="D15" s="45">
        <f t="shared" si="1"/>
        <v>0.33276740237690999</v>
      </c>
      <c r="E15" s="44">
        <v>0</v>
      </c>
      <c r="F15" s="45">
        <f t="shared" si="2"/>
        <v>0</v>
      </c>
      <c r="G15" s="44">
        <v>0</v>
      </c>
      <c r="H15" s="45">
        <f t="shared" si="3"/>
        <v>0</v>
      </c>
      <c r="I15" s="44">
        <v>0</v>
      </c>
      <c r="J15" s="45">
        <f t="shared" si="4"/>
        <v>0</v>
      </c>
      <c r="K15" s="44">
        <f t="shared" si="0"/>
        <v>0</v>
      </c>
      <c r="L15" s="45">
        <f t="shared" si="5"/>
        <v>0</v>
      </c>
    </row>
    <row r="16" spans="1:12" ht="13.2" x14ac:dyDescent="0.25">
      <c r="A16" s="2" t="s">
        <v>24</v>
      </c>
      <c r="B16" s="44" t="s">
        <v>38</v>
      </c>
      <c r="C16" s="44" t="s">
        <v>38</v>
      </c>
      <c r="D16" s="46" t="s">
        <v>38</v>
      </c>
      <c r="E16" s="44" t="s">
        <v>38</v>
      </c>
      <c r="F16" s="46" t="s">
        <v>38</v>
      </c>
      <c r="G16" s="44" t="s">
        <v>38</v>
      </c>
      <c r="H16" s="46" t="s">
        <v>38</v>
      </c>
      <c r="I16" s="44" t="s">
        <v>38</v>
      </c>
      <c r="J16" s="46" t="s">
        <v>38</v>
      </c>
      <c r="K16" s="47" t="s">
        <v>38</v>
      </c>
      <c r="L16" s="46" t="s">
        <v>38</v>
      </c>
    </row>
    <row r="17" spans="1:12" ht="13.2" x14ac:dyDescent="0.25">
      <c r="A17" s="2" t="s">
        <v>25</v>
      </c>
      <c r="B17" s="44" t="s">
        <v>38</v>
      </c>
      <c r="C17" s="44" t="s">
        <v>38</v>
      </c>
      <c r="D17" s="46" t="s">
        <v>38</v>
      </c>
      <c r="E17" s="44" t="s">
        <v>38</v>
      </c>
      <c r="F17" s="46" t="s">
        <v>38</v>
      </c>
      <c r="G17" s="44" t="s">
        <v>38</v>
      </c>
      <c r="H17" s="46" t="s">
        <v>38</v>
      </c>
      <c r="I17" s="44" t="s">
        <v>38</v>
      </c>
      <c r="J17" s="46" t="s">
        <v>38</v>
      </c>
      <c r="K17" s="47" t="s">
        <v>38</v>
      </c>
      <c r="L17" s="46" t="s">
        <v>38</v>
      </c>
    </row>
    <row r="18" spans="1:12" x14ac:dyDescent="0.3">
      <c r="A18" s="2" t="s">
        <v>26</v>
      </c>
      <c r="B18" s="44">
        <v>5194</v>
      </c>
      <c r="C18" s="44">
        <v>2172</v>
      </c>
      <c r="D18" s="45">
        <f t="shared" si="1"/>
        <v>0.41817481709665</v>
      </c>
      <c r="E18" s="44">
        <v>434</v>
      </c>
      <c r="F18" s="45">
        <f t="shared" si="2"/>
        <v>8.3557951482479784E-2</v>
      </c>
      <c r="G18" s="44">
        <v>0</v>
      </c>
      <c r="H18" s="45">
        <f t="shared" si="3"/>
        <v>0</v>
      </c>
      <c r="I18" s="44">
        <v>0</v>
      </c>
      <c r="J18" s="45">
        <f t="shared" si="4"/>
        <v>0</v>
      </c>
      <c r="K18" s="44">
        <f t="shared" ref="K18:K24" si="6">G18+I18+E18</f>
        <v>434</v>
      </c>
      <c r="L18" s="45">
        <f t="shared" si="5"/>
        <v>8.3557951482479784E-2</v>
      </c>
    </row>
    <row r="19" spans="1:12" x14ac:dyDescent="0.3">
      <c r="A19" s="2" t="s">
        <v>27</v>
      </c>
      <c r="B19" s="44">
        <v>148</v>
      </c>
      <c r="C19" s="44">
        <v>0</v>
      </c>
      <c r="D19" s="45">
        <f t="shared" si="1"/>
        <v>0</v>
      </c>
      <c r="E19" s="44">
        <v>0</v>
      </c>
      <c r="F19" s="45">
        <f t="shared" si="2"/>
        <v>0</v>
      </c>
      <c r="G19" s="44">
        <v>0</v>
      </c>
      <c r="H19" s="45">
        <f t="shared" si="3"/>
        <v>0</v>
      </c>
      <c r="I19" s="44">
        <v>0</v>
      </c>
      <c r="J19" s="45">
        <f t="shared" si="4"/>
        <v>0</v>
      </c>
      <c r="K19" s="44">
        <f t="shared" si="6"/>
        <v>0</v>
      </c>
      <c r="L19" s="45">
        <f t="shared" si="5"/>
        <v>0</v>
      </c>
    </row>
    <row r="20" spans="1:12" x14ac:dyDescent="0.3">
      <c r="A20" s="2" t="s">
        <v>28</v>
      </c>
      <c r="B20" s="44">
        <v>494699</v>
      </c>
      <c r="C20" s="44">
        <v>69266</v>
      </c>
      <c r="D20" s="45">
        <f t="shared" si="1"/>
        <v>0.14001645445007974</v>
      </c>
      <c r="E20" s="44">
        <v>70845</v>
      </c>
      <c r="F20" s="45">
        <f t="shared" si="2"/>
        <v>0.14320829433655616</v>
      </c>
      <c r="G20" s="44">
        <v>128259</v>
      </c>
      <c r="H20" s="45">
        <f t="shared" si="3"/>
        <v>0.25926674604153233</v>
      </c>
      <c r="I20" s="44">
        <v>2888</v>
      </c>
      <c r="J20" s="45">
        <f t="shared" si="4"/>
        <v>5.8378933452463014E-3</v>
      </c>
      <c r="K20" s="44">
        <f t="shared" si="6"/>
        <v>201992</v>
      </c>
      <c r="L20" s="45">
        <f t="shared" si="5"/>
        <v>0.40831293372333477</v>
      </c>
    </row>
    <row r="21" spans="1:12" x14ac:dyDescent="0.3">
      <c r="A21" s="2" t="s">
        <v>29</v>
      </c>
      <c r="B21" s="44">
        <v>75083</v>
      </c>
      <c r="C21" s="44">
        <v>16649</v>
      </c>
      <c r="D21" s="45">
        <f t="shared" si="1"/>
        <v>0.22174127299122304</v>
      </c>
      <c r="E21" s="44">
        <v>11826</v>
      </c>
      <c r="F21" s="45">
        <f t="shared" si="2"/>
        <v>0.15750569369897313</v>
      </c>
      <c r="G21" s="44">
        <v>20539</v>
      </c>
      <c r="H21" s="45">
        <f t="shared" si="3"/>
        <v>0.27355060399824194</v>
      </c>
      <c r="I21" s="44">
        <v>4589</v>
      </c>
      <c r="J21" s="45">
        <f t="shared" si="4"/>
        <v>6.1119028275375249E-2</v>
      </c>
      <c r="K21" s="44">
        <f t="shared" si="6"/>
        <v>36954</v>
      </c>
      <c r="L21" s="45">
        <f t="shared" si="5"/>
        <v>0.49217532597259034</v>
      </c>
    </row>
    <row r="22" spans="1:12" x14ac:dyDescent="0.3">
      <c r="A22" s="2" t="s">
        <v>30</v>
      </c>
      <c r="B22" s="44">
        <v>106150</v>
      </c>
      <c r="C22" s="44">
        <v>16176</v>
      </c>
      <c r="D22" s="45">
        <f t="shared" si="1"/>
        <v>0.15238813000471033</v>
      </c>
      <c r="E22" s="44">
        <v>6632</v>
      </c>
      <c r="F22" s="45">
        <f t="shared" si="2"/>
        <v>6.247762600094206E-2</v>
      </c>
      <c r="G22" s="44">
        <v>5170</v>
      </c>
      <c r="H22" s="45">
        <f t="shared" si="3"/>
        <v>4.8704663212435231E-2</v>
      </c>
      <c r="I22" s="44">
        <v>0</v>
      </c>
      <c r="J22" s="45">
        <f t="shared" si="4"/>
        <v>0</v>
      </c>
      <c r="K22" s="44">
        <f t="shared" si="6"/>
        <v>11802</v>
      </c>
      <c r="L22" s="45">
        <f t="shared" si="5"/>
        <v>0.11118228921337729</v>
      </c>
    </row>
    <row r="23" spans="1:12" x14ac:dyDescent="0.3">
      <c r="A23" s="2" t="s">
        <v>31</v>
      </c>
      <c r="B23" s="44">
        <v>56918</v>
      </c>
      <c r="C23" s="44">
        <v>41635</v>
      </c>
      <c r="D23" s="45">
        <f t="shared" si="1"/>
        <v>0.73149091675744049</v>
      </c>
      <c r="E23" s="44">
        <v>0</v>
      </c>
      <c r="F23" s="45">
        <f t="shared" si="2"/>
        <v>0</v>
      </c>
      <c r="G23" s="44">
        <v>0</v>
      </c>
      <c r="H23" s="45">
        <f t="shared" si="3"/>
        <v>0</v>
      </c>
      <c r="I23" s="44">
        <v>0</v>
      </c>
      <c r="J23" s="45">
        <f t="shared" si="4"/>
        <v>0</v>
      </c>
      <c r="K23" s="44">
        <f t="shared" si="6"/>
        <v>0</v>
      </c>
      <c r="L23" s="45">
        <f t="shared" si="5"/>
        <v>0</v>
      </c>
    </row>
    <row r="24" spans="1:12" x14ac:dyDescent="0.3">
      <c r="A24" s="2" t="s">
        <v>32</v>
      </c>
      <c r="B24" s="44">
        <v>21346</v>
      </c>
      <c r="C24" s="44">
        <v>4614</v>
      </c>
      <c r="D24" s="45">
        <f t="shared" si="1"/>
        <v>0.21615290921015648</v>
      </c>
      <c r="E24" s="44">
        <v>1000</v>
      </c>
      <c r="F24" s="45">
        <f t="shared" si="2"/>
        <v>4.6847184484212497E-2</v>
      </c>
      <c r="G24" s="44">
        <v>432</v>
      </c>
      <c r="H24" s="45">
        <f t="shared" si="3"/>
        <v>2.0237983697179801E-2</v>
      </c>
      <c r="I24" s="44">
        <v>0</v>
      </c>
      <c r="J24" s="45">
        <f t="shared" si="4"/>
        <v>0</v>
      </c>
      <c r="K24" s="44">
        <f t="shared" si="6"/>
        <v>1432</v>
      </c>
      <c r="L24" s="45">
        <f t="shared" si="5"/>
        <v>6.7085168181392305E-2</v>
      </c>
    </row>
    <row r="25" spans="1:12" ht="13.2" x14ac:dyDescent="0.25">
      <c r="A25" s="2" t="s">
        <v>33</v>
      </c>
      <c r="B25" s="44" t="s">
        <v>38</v>
      </c>
      <c r="C25" s="44" t="s">
        <v>38</v>
      </c>
      <c r="D25" s="46" t="s">
        <v>38</v>
      </c>
      <c r="E25" s="44" t="s">
        <v>38</v>
      </c>
      <c r="F25" s="46" t="s">
        <v>38</v>
      </c>
      <c r="G25" s="44" t="s">
        <v>38</v>
      </c>
      <c r="H25" s="46" t="s">
        <v>38</v>
      </c>
      <c r="I25" s="44" t="s">
        <v>38</v>
      </c>
      <c r="J25" s="46" t="s">
        <v>38</v>
      </c>
      <c r="K25" s="47" t="s">
        <v>38</v>
      </c>
      <c r="L25" s="46" t="s">
        <v>38</v>
      </c>
    </row>
    <row r="26" spans="1:12" x14ac:dyDescent="0.3">
      <c r="A26" s="2" t="s">
        <v>34</v>
      </c>
      <c r="B26" s="44">
        <v>8081</v>
      </c>
      <c r="C26" s="44">
        <v>3523</v>
      </c>
      <c r="D26" s="45">
        <f t="shared" si="1"/>
        <v>0.43596089592872167</v>
      </c>
      <c r="E26" s="44">
        <v>1385</v>
      </c>
      <c r="F26" s="45">
        <f t="shared" si="2"/>
        <v>0.171389679495112</v>
      </c>
      <c r="G26" s="44">
        <v>435</v>
      </c>
      <c r="H26" s="45">
        <f t="shared" si="3"/>
        <v>5.3829971538175966E-2</v>
      </c>
      <c r="I26" s="44">
        <v>0</v>
      </c>
      <c r="J26" s="45">
        <f t="shared" si="4"/>
        <v>0</v>
      </c>
      <c r="K26" s="44">
        <f>G26+I26+E26</f>
        <v>1820</v>
      </c>
      <c r="L26" s="45">
        <f t="shared" si="5"/>
        <v>0.22521965103328795</v>
      </c>
    </row>
    <row r="27" spans="1:12" x14ac:dyDescent="0.3">
      <c r="A27" s="2" t="s">
        <v>35</v>
      </c>
      <c r="B27" s="44">
        <v>3068</v>
      </c>
      <c r="C27" s="44">
        <v>677</v>
      </c>
      <c r="D27" s="45">
        <f t="shared" si="1"/>
        <v>0.22066492829204692</v>
      </c>
      <c r="E27" s="44">
        <v>594</v>
      </c>
      <c r="F27" s="45">
        <f t="shared" si="2"/>
        <v>0.19361147327249023</v>
      </c>
      <c r="G27" s="44">
        <v>1373</v>
      </c>
      <c r="H27" s="45">
        <f t="shared" si="3"/>
        <v>0.44752281616688394</v>
      </c>
      <c r="I27" s="44">
        <v>0</v>
      </c>
      <c r="J27" s="45">
        <f t="shared" si="4"/>
        <v>0</v>
      </c>
      <c r="K27" s="44">
        <f>G27+I27+E27</f>
        <v>1967</v>
      </c>
      <c r="L27" s="45">
        <f t="shared" si="5"/>
        <v>0.64113428943937423</v>
      </c>
    </row>
    <row r="28" spans="1:12" x14ac:dyDescent="0.3">
      <c r="A28" s="2" t="s">
        <v>36</v>
      </c>
      <c r="B28" s="44">
        <v>21470</v>
      </c>
      <c r="C28" s="44">
        <v>9332</v>
      </c>
      <c r="D28" s="45">
        <f t="shared" si="1"/>
        <v>0.43465300419189568</v>
      </c>
      <c r="E28" s="44">
        <v>3177</v>
      </c>
      <c r="F28" s="45">
        <f t="shared" si="2"/>
        <v>0.14797391709361901</v>
      </c>
      <c r="G28" s="44">
        <v>1135</v>
      </c>
      <c r="H28" s="45">
        <f t="shared" si="3"/>
        <v>5.286446204005589E-2</v>
      </c>
      <c r="I28" s="44">
        <v>0</v>
      </c>
      <c r="J28" s="45">
        <f t="shared" si="4"/>
        <v>0</v>
      </c>
      <c r="K28" s="44">
        <f>G28+I28+E28</f>
        <v>4312</v>
      </c>
      <c r="L28" s="45">
        <f t="shared" si="5"/>
        <v>0.20083837913367489</v>
      </c>
    </row>
    <row r="29" spans="1:12" ht="13.2" x14ac:dyDescent="0.25">
      <c r="A29" s="2" t="s">
        <v>37</v>
      </c>
      <c r="B29" s="44" t="s">
        <v>38</v>
      </c>
      <c r="C29" s="44" t="s">
        <v>38</v>
      </c>
      <c r="D29" s="46" t="s">
        <v>38</v>
      </c>
      <c r="E29" s="44" t="s">
        <v>38</v>
      </c>
      <c r="F29" s="46" t="s">
        <v>38</v>
      </c>
      <c r="G29" s="44" t="s">
        <v>38</v>
      </c>
      <c r="H29" s="46" t="s">
        <v>38</v>
      </c>
      <c r="I29" s="44" t="s">
        <v>38</v>
      </c>
      <c r="J29" s="46" t="s">
        <v>38</v>
      </c>
      <c r="K29" s="47" t="s">
        <v>38</v>
      </c>
      <c r="L29" s="46" t="s">
        <v>38</v>
      </c>
    </row>
    <row r="30" spans="1:12" ht="13.2" x14ac:dyDescent="0.25">
      <c r="A30" s="2" t="s">
        <v>39</v>
      </c>
      <c r="B30" s="44" t="s">
        <v>38</v>
      </c>
      <c r="C30" s="44" t="s">
        <v>38</v>
      </c>
      <c r="D30" s="46" t="s">
        <v>38</v>
      </c>
      <c r="E30" s="44" t="s">
        <v>38</v>
      </c>
      <c r="F30" s="46" t="s">
        <v>38</v>
      </c>
      <c r="G30" s="44" t="s">
        <v>38</v>
      </c>
      <c r="H30" s="46" t="s">
        <v>38</v>
      </c>
      <c r="I30" s="44" t="s">
        <v>38</v>
      </c>
      <c r="J30" s="46" t="s">
        <v>38</v>
      </c>
      <c r="K30" s="47" t="s">
        <v>38</v>
      </c>
      <c r="L30" s="46" t="s">
        <v>38</v>
      </c>
    </row>
    <row r="31" spans="1:12" ht="13.2" x14ac:dyDescent="0.25">
      <c r="A31" s="2" t="s">
        <v>40</v>
      </c>
      <c r="B31" s="44" t="s">
        <v>38</v>
      </c>
      <c r="C31" s="44" t="s">
        <v>38</v>
      </c>
      <c r="D31" s="46" t="s">
        <v>38</v>
      </c>
      <c r="E31" s="44" t="s">
        <v>38</v>
      </c>
      <c r="F31" s="46" t="s">
        <v>38</v>
      </c>
      <c r="G31" s="44" t="s">
        <v>38</v>
      </c>
      <c r="H31" s="46" t="s">
        <v>38</v>
      </c>
      <c r="I31" s="44" t="s">
        <v>38</v>
      </c>
      <c r="J31" s="46" t="s">
        <v>38</v>
      </c>
      <c r="K31" s="47" t="s">
        <v>38</v>
      </c>
      <c r="L31" s="46" t="s">
        <v>38</v>
      </c>
    </row>
    <row r="32" spans="1:12" x14ac:dyDescent="0.3">
      <c r="A32" s="2" t="s">
        <v>41</v>
      </c>
      <c r="B32" s="44">
        <v>2068</v>
      </c>
      <c r="C32" s="44">
        <v>32</v>
      </c>
      <c r="D32" s="45">
        <f t="shared" si="1"/>
        <v>1.5473887814313346E-2</v>
      </c>
      <c r="E32" s="44">
        <v>0</v>
      </c>
      <c r="F32" s="45">
        <f t="shared" si="2"/>
        <v>0</v>
      </c>
      <c r="G32" s="44">
        <v>0</v>
      </c>
      <c r="H32" s="45">
        <f t="shared" si="3"/>
        <v>0</v>
      </c>
      <c r="I32" s="44">
        <v>0</v>
      </c>
      <c r="J32" s="45">
        <f t="shared" si="4"/>
        <v>0</v>
      </c>
      <c r="K32" s="44">
        <f t="shared" ref="K32:K37" si="7">G32+I32+E32</f>
        <v>0</v>
      </c>
      <c r="L32" s="45">
        <f t="shared" si="5"/>
        <v>0</v>
      </c>
    </row>
    <row r="33" spans="1:12" x14ac:dyDescent="0.3">
      <c r="A33" s="2" t="s">
        <v>42</v>
      </c>
      <c r="B33" s="44">
        <v>10698</v>
      </c>
      <c r="C33" s="44">
        <v>1605</v>
      </c>
      <c r="D33" s="45">
        <f t="shared" si="1"/>
        <v>0.15002804262478969</v>
      </c>
      <c r="E33" s="44">
        <v>2014</v>
      </c>
      <c r="F33" s="45">
        <f t="shared" si="2"/>
        <v>0.18825948775472051</v>
      </c>
      <c r="G33" s="44">
        <v>5388</v>
      </c>
      <c r="H33" s="45">
        <f t="shared" si="3"/>
        <v>0.50364554122265848</v>
      </c>
      <c r="I33" s="44">
        <v>0</v>
      </c>
      <c r="J33" s="45">
        <f t="shared" si="4"/>
        <v>0</v>
      </c>
      <c r="K33" s="44">
        <f t="shared" si="7"/>
        <v>7402</v>
      </c>
      <c r="L33" s="45">
        <f t="shared" si="5"/>
        <v>0.69190502897737893</v>
      </c>
    </row>
    <row r="34" spans="1:12" x14ac:dyDescent="0.3">
      <c r="A34" s="2" t="s">
        <v>43</v>
      </c>
      <c r="B34" s="44">
        <v>16</v>
      </c>
      <c r="C34" s="44">
        <v>0</v>
      </c>
      <c r="D34" s="45">
        <f t="shared" si="1"/>
        <v>0</v>
      </c>
      <c r="E34" s="44">
        <v>0</v>
      </c>
      <c r="F34" s="45">
        <f t="shared" si="2"/>
        <v>0</v>
      </c>
      <c r="G34" s="44">
        <v>0</v>
      </c>
      <c r="H34" s="45">
        <f t="shared" si="3"/>
        <v>0</v>
      </c>
      <c r="I34" s="44">
        <v>0</v>
      </c>
      <c r="J34" s="45">
        <f t="shared" si="4"/>
        <v>0</v>
      </c>
      <c r="K34" s="44">
        <f t="shared" si="7"/>
        <v>0</v>
      </c>
      <c r="L34" s="45">
        <f t="shared" si="5"/>
        <v>0</v>
      </c>
    </row>
    <row r="35" spans="1:12" x14ac:dyDescent="0.3">
      <c r="A35" s="2" t="s">
        <v>44</v>
      </c>
      <c r="B35" s="44">
        <v>4538</v>
      </c>
      <c r="C35" s="44">
        <v>1179</v>
      </c>
      <c r="D35" s="45">
        <f t="shared" si="1"/>
        <v>0.25980608197443805</v>
      </c>
      <c r="E35" s="44">
        <v>23</v>
      </c>
      <c r="F35" s="45">
        <f t="shared" si="2"/>
        <v>5.0683120317320408E-3</v>
      </c>
      <c r="G35" s="44">
        <v>3223</v>
      </c>
      <c r="H35" s="45">
        <f t="shared" si="3"/>
        <v>0.71022476862053763</v>
      </c>
      <c r="I35" s="44">
        <v>0</v>
      </c>
      <c r="J35" s="45">
        <f t="shared" si="4"/>
        <v>0</v>
      </c>
      <c r="K35" s="44">
        <f t="shared" si="7"/>
        <v>3246</v>
      </c>
      <c r="L35" s="45">
        <f t="shared" si="5"/>
        <v>0.71529308065226971</v>
      </c>
    </row>
    <row r="36" spans="1:12" x14ac:dyDescent="0.3">
      <c r="A36" s="2" t="s">
        <v>45</v>
      </c>
      <c r="B36" s="44">
        <v>370</v>
      </c>
      <c r="C36" s="44">
        <v>0</v>
      </c>
      <c r="D36" s="45">
        <f t="shared" si="1"/>
        <v>0</v>
      </c>
      <c r="E36" s="44">
        <v>0</v>
      </c>
      <c r="F36" s="45">
        <f t="shared" si="2"/>
        <v>0</v>
      </c>
      <c r="G36" s="44">
        <v>0</v>
      </c>
      <c r="H36" s="45">
        <f t="shared" si="3"/>
        <v>0</v>
      </c>
      <c r="I36" s="44">
        <v>0</v>
      </c>
      <c r="J36" s="45">
        <f t="shared" si="4"/>
        <v>0</v>
      </c>
      <c r="K36" s="44">
        <f t="shared" si="7"/>
        <v>0</v>
      </c>
      <c r="L36" s="45">
        <f t="shared" si="5"/>
        <v>0</v>
      </c>
    </row>
    <row r="37" spans="1:12" x14ac:dyDescent="0.3">
      <c r="A37" s="2" t="s">
        <v>46</v>
      </c>
      <c r="B37" s="44">
        <v>4696</v>
      </c>
      <c r="C37" s="44">
        <v>1205</v>
      </c>
      <c r="D37" s="45">
        <f t="shared" si="1"/>
        <v>0.25660136286201024</v>
      </c>
      <c r="E37" s="44">
        <v>0</v>
      </c>
      <c r="F37" s="45">
        <f t="shared" si="2"/>
        <v>0</v>
      </c>
      <c r="G37" s="44">
        <v>0</v>
      </c>
      <c r="H37" s="45">
        <f t="shared" si="3"/>
        <v>0</v>
      </c>
      <c r="I37" s="44">
        <v>0</v>
      </c>
      <c r="J37" s="45">
        <f t="shared" si="4"/>
        <v>0</v>
      </c>
      <c r="K37" s="44">
        <f t="shared" si="7"/>
        <v>0</v>
      </c>
      <c r="L37" s="45">
        <f t="shared" si="5"/>
        <v>0</v>
      </c>
    </row>
    <row r="38" spans="1:12" ht="13.2" x14ac:dyDescent="0.25">
      <c r="A38" s="2" t="s">
        <v>47</v>
      </c>
      <c r="B38" s="44" t="s">
        <v>38</v>
      </c>
      <c r="C38" s="44" t="s">
        <v>38</v>
      </c>
      <c r="D38" s="46" t="s">
        <v>38</v>
      </c>
      <c r="E38" s="44" t="s">
        <v>38</v>
      </c>
      <c r="F38" s="46" t="s">
        <v>38</v>
      </c>
      <c r="G38" s="44" t="s">
        <v>38</v>
      </c>
      <c r="H38" s="46" t="s">
        <v>38</v>
      </c>
      <c r="I38" s="44" t="s">
        <v>38</v>
      </c>
      <c r="J38" s="46" t="s">
        <v>38</v>
      </c>
      <c r="K38" s="47" t="s">
        <v>38</v>
      </c>
      <c r="L38" s="46" t="s">
        <v>38</v>
      </c>
    </row>
    <row r="39" spans="1:12" x14ac:dyDescent="0.3">
      <c r="A39" s="2" t="s">
        <v>48</v>
      </c>
      <c r="B39" s="44">
        <v>48</v>
      </c>
      <c r="C39" s="44">
        <v>0</v>
      </c>
      <c r="D39" s="45">
        <f t="shared" si="1"/>
        <v>0</v>
      </c>
      <c r="E39" s="44">
        <v>0</v>
      </c>
      <c r="F39" s="45">
        <f t="shared" si="2"/>
        <v>0</v>
      </c>
      <c r="G39" s="44">
        <v>0</v>
      </c>
      <c r="H39" s="45">
        <f t="shared" si="3"/>
        <v>0</v>
      </c>
      <c r="I39" s="44">
        <v>0</v>
      </c>
      <c r="J39" s="45">
        <f t="shared" si="4"/>
        <v>0</v>
      </c>
      <c r="K39" s="44">
        <f>G39+I39+E39</f>
        <v>0</v>
      </c>
      <c r="L39" s="45">
        <f t="shared" si="5"/>
        <v>0</v>
      </c>
    </row>
    <row r="40" spans="1:12" x14ac:dyDescent="0.3">
      <c r="A40" s="2" t="s">
        <v>49</v>
      </c>
      <c r="B40" s="44">
        <v>48120</v>
      </c>
      <c r="C40" s="44">
        <v>1053</v>
      </c>
      <c r="D40" s="45">
        <f t="shared" si="1"/>
        <v>2.188279301745636E-2</v>
      </c>
      <c r="E40" s="44">
        <v>967</v>
      </c>
      <c r="F40" s="45">
        <f t="shared" si="2"/>
        <v>2.0095594347464673E-2</v>
      </c>
      <c r="G40" s="44">
        <v>1286</v>
      </c>
      <c r="H40" s="45">
        <f t="shared" si="3"/>
        <v>2.6724854530340816E-2</v>
      </c>
      <c r="I40" s="44">
        <v>13</v>
      </c>
      <c r="J40" s="45">
        <f t="shared" si="4"/>
        <v>2.7015793848711553E-4</v>
      </c>
      <c r="K40" s="44">
        <f>G40+I40+E40</f>
        <v>2266</v>
      </c>
      <c r="L40" s="45">
        <f t="shared" si="5"/>
        <v>4.7090606816292603E-2</v>
      </c>
    </row>
    <row r="41" spans="1:12" ht="13.2" x14ac:dyDescent="0.25">
      <c r="A41" s="2" t="s">
        <v>50</v>
      </c>
      <c r="B41" s="44" t="s">
        <v>38</v>
      </c>
      <c r="C41" s="44" t="s">
        <v>38</v>
      </c>
      <c r="D41" s="46" t="s">
        <v>38</v>
      </c>
      <c r="E41" s="44" t="s">
        <v>38</v>
      </c>
      <c r="F41" s="46" t="s">
        <v>38</v>
      </c>
      <c r="G41" s="44" t="s">
        <v>38</v>
      </c>
      <c r="H41" s="46" t="s">
        <v>38</v>
      </c>
      <c r="I41" s="44" t="s">
        <v>38</v>
      </c>
      <c r="J41" s="46" t="s">
        <v>38</v>
      </c>
      <c r="K41" s="47" t="s">
        <v>38</v>
      </c>
      <c r="L41" s="46" t="s">
        <v>38</v>
      </c>
    </row>
    <row r="42" spans="1:12" x14ac:dyDescent="0.3">
      <c r="A42" s="2" t="s">
        <v>51</v>
      </c>
      <c r="B42" s="44">
        <v>1384</v>
      </c>
      <c r="C42" s="44">
        <v>741</v>
      </c>
      <c r="D42" s="45">
        <f t="shared" si="1"/>
        <v>0.53540462427745661</v>
      </c>
      <c r="E42" s="44">
        <v>35</v>
      </c>
      <c r="F42" s="45">
        <f t="shared" si="2"/>
        <v>2.5289017341040464E-2</v>
      </c>
      <c r="G42" s="44">
        <v>1</v>
      </c>
      <c r="H42" s="45">
        <f t="shared" si="3"/>
        <v>7.2254335260115603E-4</v>
      </c>
      <c r="I42" s="44">
        <v>0</v>
      </c>
      <c r="J42" s="45">
        <f t="shared" si="4"/>
        <v>0</v>
      </c>
      <c r="K42" s="44">
        <f t="shared" ref="K42:K55" si="8">G42+I42+E42</f>
        <v>36</v>
      </c>
      <c r="L42" s="45">
        <f t="shared" si="5"/>
        <v>2.6011560693641619E-2</v>
      </c>
    </row>
    <row r="43" spans="1:12" x14ac:dyDescent="0.3">
      <c r="A43" s="2" t="s">
        <v>52</v>
      </c>
      <c r="B43" s="44">
        <v>13844</v>
      </c>
      <c r="C43" s="44">
        <v>3114</v>
      </c>
      <c r="D43" s="45">
        <f t="shared" si="1"/>
        <v>0.22493498988731581</v>
      </c>
      <c r="E43" s="44">
        <v>1313</v>
      </c>
      <c r="F43" s="45">
        <f t="shared" si="2"/>
        <v>9.4842531060387175E-2</v>
      </c>
      <c r="G43" s="44">
        <v>4439</v>
      </c>
      <c r="H43" s="45">
        <f t="shared" si="3"/>
        <v>0.32064432245015889</v>
      </c>
      <c r="I43" s="44">
        <v>0</v>
      </c>
      <c r="J43" s="45">
        <f t="shared" si="4"/>
        <v>0</v>
      </c>
      <c r="K43" s="44">
        <f t="shared" si="8"/>
        <v>5752</v>
      </c>
      <c r="L43" s="45">
        <f t="shared" si="5"/>
        <v>0.41548685351054609</v>
      </c>
    </row>
    <row r="44" spans="1:12" x14ac:dyDescent="0.3">
      <c r="A44" s="2" t="s">
        <v>53</v>
      </c>
      <c r="B44" s="44">
        <v>23170</v>
      </c>
      <c r="C44" s="44">
        <v>6560</v>
      </c>
      <c r="D44" s="45">
        <f t="shared" si="1"/>
        <v>0.28312473025463963</v>
      </c>
      <c r="E44" s="44">
        <v>0</v>
      </c>
      <c r="F44" s="45">
        <f t="shared" si="2"/>
        <v>0</v>
      </c>
      <c r="G44" s="44">
        <v>0</v>
      </c>
      <c r="H44" s="45">
        <f t="shared" si="3"/>
        <v>0</v>
      </c>
      <c r="I44" s="44">
        <v>0</v>
      </c>
      <c r="J44" s="45">
        <f t="shared" si="4"/>
        <v>0</v>
      </c>
      <c r="K44" s="44">
        <f t="shared" si="8"/>
        <v>0</v>
      </c>
      <c r="L44" s="45">
        <f t="shared" si="5"/>
        <v>0</v>
      </c>
    </row>
    <row r="45" spans="1:12" x14ac:dyDescent="0.3">
      <c r="A45" s="2" t="s">
        <v>54</v>
      </c>
      <c r="B45" s="44">
        <v>265714</v>
      </c>
      <c r="C45" s="44">
        <v>94781</v>
      </c>
      <c r="D45" s="45">
        <f t="shared" si="1"/>
        <v>0.35670307172373306</v>
      </c>
      <c r="E45" s="44">
        <v>9031</v>
      </c>
      <c r="F45" s="45">
        <f t="shared" si="2"/>
        <v>3.3987670954484898E-2</v>
      </c>
      <c r="G45" s="44">
        <v>2791</v>
      </c>
      <c r="H45" s="45">
        <f t="shared" si="3"/>
        <v>1.0503774735241651E-2</v>
      </c>
      <c r="I45" s="44">
        <v>0</v>
      </c>
      <c r="J45" s="45">
        <f t="shared" si="4"/>
        <v>0</v>
      </c>
      <c r="K45" s="44">
        <f t="shared" si="8"/>
        <v>11822</v>
      </c>
      <c r="L45" s="45">
        <f t="shared" si="5"/>
        <v>4.4491445689726551E-2</v>
      </c>
    </row>
    <row r="46" spans="1:12" x14ac:dyDescent="0.3">
      <c r="A46" s="2" t="s">
        <v>55</v>
      </c>
      <c r="B46" s="44">
        <v>93</v>
      </c>
      <c r="C46" s="44">
        <v>0</v>
      </c>
      <c r="D46" s="45">
        <f t="shared" si="1"/>
        <v>0</v>
      </c>
      <c r="E46" s="44">
        <v>0</v>
      </c>
      <c r="F46" s="45">
        <f t="shared" si="2"/>
        <v>0</v>
      </c>
      <c r="G46" s="44">
        <v>0</v>
      </c>
      <c r="H46" s="45">
        <f t="shared" si="3"/>
        <v>0</v>
      </c>
      <c r="I46" s="44">
        <v>0</v>
      </c>
      <c r="J46" s="45">
        <f t="shared" si="4"/>
        <v>0</v>
      </c>
      <c r="K46" s="44">
        <f t="shared" si="8"/>
        <v>0</v>
      </c>
      <c r="L46" s="45">
        <f t="shared" si="5"/>
        <v>0</v>
      </c>
    </row>
    <row r="47" spans="1:12" x14ac:dyDescent="0.3">
      <c r="A47" s="2" t="s">
        <v>56</v>
      </c>
      <c r="B47" s="44">
        <v>0.91113438638391386</v>
      </c>
      <c r="C47" s="44">
        <v>0.91113438638391397</v>
      </c>
      <c r="D47" s="45">
        <f t="shared" si="1"/>
        <v>1.0000000000000002</v>
      </c>
      <c r="E47" s="44">
        <v>0</v>
      </c>
      <c r="F47" s="45">
        <f t="shared" si="2"/>
        <v>0</v>
      </c>
      <c r="G47" s="44">
        <v>0</v>
      </c>
      <c r="H47" s="45">
        <f t="shared" si="3"/>
        <v>0</v>
      </c>
      <c r="I47" s="44">
        <v>0</v>
      </c>
      <c r="J47" s="45">
        <f t="shared" si="4"/>
        <v>0</v>
      </c>
      <c r="K47" s="44">
        <f t="shared" si="8"/>
        <v>0</v>
      </c>
      <c r="L47" s="45">
        <f t="shared" si="5"/>
        <v>0</v>
      </c>
    </row>
    <row r="48" spans="1:12" x14ac:dyDescent="0.3">
      <c r="A48" s="2" t="s">
        <v>57</v>
      </c>
      <c r="B48" s="44">
        <v>55</v>
      </c>
      <c r="C48" s="44">
        <v>5</v>
      </c>
      <c r="D48" s="45">
        <f t="shared" si="1"/>
        <v>9.0909090909090912E-2</v>
      </c>
      <c r="E48" s="44">
        <v>0</v>
      </c>
      <c r="F48" s="45">
        <f t="shared" si="2"/>
        <v>0</v>
      </c>
      <c r="G48" s="44">
        <v>0</v>
      </c>
      <c r="H48" s="45">
        <f t="shared" si="3"/>
        <v>0</v>
      </c>
      <c r="I48" s="44">
        <v>0</v>
      </c>
      <c r="J48" s="45">
        <f t="shared" si="4"/>
        <v>0</v>
      </c>
      <c r="K48" s="44">
        <f t="shared" si="8"/>
        <v>0</v>
      </c>
      <c r="L48" s="45">
        <f t="shared" si="5"/>
        <v>0</v>
      </c>
    </row>
    <row r="49" spans="1:12" x14ac:dyDescent="0.3">
      <c r="A49" s="2" t="s">
        <v>58</v>
      </c>
      <c r="B49" s="44">
        <v>6441</v>
      </c>
      <c r="C49" s="44">
        <v>0</v>
      </c>
      <c r="D49" s="45">
        <f t="shared" si="1"/>
        <v>0</v>
      </c>
      <c r="E49" s="44">
        <v>0</v>
      </c>
      <c r="F49" s="45">
        <f t="shared" si="2"/>
        <v>0</v>
      </c>
      <c r="G49" s="44">
        <v>2237</v>
      </c>
      <c r="H49" s="45">
        <f t="shared" si="3"/>
        <v>0.34730631889458158</v>
      </c>
      <c r="I49" s="44">
        <v>0</v>
      </c>
      <c r="J49" s="45">
        <f t="shared" si="4"/>
        <v>0</v>
      </c>
      <c r="K49" s="44">
        <f t="shared" si="8"/>
        <v>2237</v>
      </c>
      <c r="L49" s="45">
        <f t="shared" si="5"/>
        <v>0.34730631889458158</v>
      </c>
    </row>
    <row r="50" spans="1:12" x14ac:dyDescent="0.3">
      <c r="A50" s="2" t="s">
        <v>59</v>
      </c>
      <c r="B50" s="44">
        <v>5355</v>
      </c>
      <c r="C50" s="44">
        <v>578</v>
      </c>
      <c r="D50" s="45">
        <f t="shared" si="1"/>
        <v>0.10793650793650794</v>
      </c>
      <c r="E50" s="44">
        <v>735</v>
      </c>
      <c r="F50" s="45">
        <f t="shared" si="2"/>
        <v>0.13725490196078433</v>
      </c>
      <c r="G50" s="44">
        <v>111</v>
      </c>
      <c r="H50" s="45">
        <f t="shared" si="3"/>
        <v>2.072829131652661E-2</v>
      </c>
      <c r="I50" s="44">
        <v>0</v>
      </c>
      <c r="J50" s="45">
        <f t="shared" si="4"/>
        <v>0</v>
      </c>
      <c r="K50" s="44">
        <f t="shared" si="8"/>
        <v>846</v>
      </c>
      <c r="L50" s="45">
        <f t="shared" si="5"/>
        <v>0.15798319327731092</v>
      </c>
    </row>
    <row r="51" spans="1:12" x14ac:dyDescent="0.3">
      <c r="A51" s="2" t="s">
        <v>60</v>
      </c>
      <c r="B51" s="44">
        <v>54630</v>
      </c>
      <c r="C51" s="44">
        <v>2078</v>
      </c>
      <c r="D51" s="45">
        <f t="shared" si="1"/>
        <v>3.8037708218927331E-2</v>
      </c>
      <c r="E51" s="44">
        <v>6942</v>
      </c>
      <c r="F51" s="45">
        <f t="shared" si="2"/>
        <v>0.12707303679297088</v>
      </c>
      <c r="G51" s="44">
        <v>9010</v>
      </c>
      <c r="H51" s="45">
        <f t="shared" si="3"/>
        <v>0.16492769540545488</v>
      </c>
      <c r="I51" s="44">
        <v>813</v>
      </c>
      <c r="J51" s="45">
        <f t="shared" si="4"/>
        <v>1.4881933003844041E-2</v>
      </c>
      <c r="K51" s="44">
        <f t="shared" si="8"/>
        <v>16765</v>
      </c>
      <c r="L51" s="45">
        <f t="shared" si="5"/>
        <v>0.30688266520226981</v>
      </c>
    </row>
    <row r="52" spans="1:12" x14ac:dyDescent="0.3">
      <c r="A52" s="2" t="s">
        <v>61</v>
      </c>
      <c r="B52" s="44">
        <v>750</v>
      </c>
      <c r="C52" s="44">
        <v>0</v>
      </c>
      <c r="D52" s="45">
        <f t="shared" si="1"/>
        <v>0</v>
      </c>
      <c r="E52" s="44">
        <v>535</v>
      </c>
      <c r="F52" s="45">
        <f t="shared" si="2"/>
        <v>0.71333333333333337</v>
      </c>
      <c r="G52" s="44">
        <v>0.25432019468661399</v>
      </c>
      <c r="H52" s="45">
        <f t="shared" si="3"/>
        <v>3.3909359291548532E-4</v>
      </c>
      <c r="I52" s="44">
        <v>0</v>
      </c>
      <c r="J52" s="45">
        <f t="shared" si="4"/>
        <v>0</v>
      </c>
      <c r="K52" s="44">
        <f t="shared" si="8"/>
        <v>535.25432019468667</v>
      </c>
      <c r="L52" s="45">
        <f t="shared" si="5"/>
        <v>0.71367242692624888</v>
      </c>
    </row>
    <row r="53" spans="1:12" x14ac:dyDescent="0.3">
      <c r="A53" s="2" t="s">
        <v>62</v>
      </c>
      <c r="B53" s="44">
        <v>46</v>
      </c>
      <c r="C53" s="44">
        <v>0</v>
      </c>
      <c r="D53" s="45">
        <f t="shared" si="1"/>
        <v>0</v>
      </c>
      <c r="E53" s="44">
        <v>0</v>
      </c>
      <c r="F53" s="45">
        <f t="shared" si="2"/>
        <v>0</v>
      </c>
      <c r="G53" s="44">
        <v>0</v>
      </c>
      <c r="H53" s="45">
        <f t="shared" si="3"/>
        <v>0</v>
      </c>
      <c r="I53" s="44">
        <v>0</v>
      </c>
      <c r="J53" s="45">
        <f t="shared" si="4"/>
        <v>0</v>
      </c>
      <c r="K53" s="44">
        <f t="shared" si="8"/>
        <v>0</v>
      </c>
      <c r="L53" s="45">
        <f t="shared" si="5"/>
        <v>0</v>
      </c>
    </row>
    <row r="54" spans="1:12" x14ac:dyDescent="0.3">
      <c r="A54" s="2" t="s">
        <v>63</v>
      </c>
      <c r="B54" s="44">
        <v>121296</v>
      </c>
      <c r="C54" s="44">
        <v>27335</v>
      </c>
      <c r="D54" s="45">
        <f t="shared" si="1"/>
        <v>0.22535780240073869</v>
      </c>
      <c r="E54" s="44">
        <v>26297</v>
      </c>
      <c r="F54" s="45">
        <f t="shared" si="2"/>
        <v>0.21680022424482259</v>
      </c>
      <c r="G54" s="44">
        <v>24625</v>
      </c>
      <c r="H54" s="45">
        <f t="shared" si="3"/>
        <v>0.20301576309194039</v>
      </c>
      <c r="I54" s="44">
        <v>0</v>
      </c>
      <c r="J54" s="45">
        <f t="shared" si="4"/>
        <v>0</v>
      </c>
      <c r="K54" s="44">
        <f t="shared" si="8"/>
        <v>50922</v>
      </c>
      <c r="L54" s="45">
        <f t="shared" si="5"/>
        <v>0.41981598733676295</v>
      </c>
    </row>
    <row r="55" spans="1:12" x14ac:dyDescent="0.3">
      <c r="A55" s="2" t="s">
        <v>64</v>
      </c>
      <c r="B55" s="44">
        <v>8874</v>
      </c>
      <c r="C55" s="44">
        <v>549</v>
      </c>
      <c r="D55" s="45">
        <f t="shared" si="1"/>
        <v>6.1866125760649086E-2</v>
      </c>
      <c r="E55" s="44">
        <v>292</v>
      </c>
      <c r="F55" s="45">
        <f t="shared" si="2"/>
        <v>3.2905116069416269E-2</v>
      </c>
      <c r="G55" s="44">
        <v>267</v>
      </c>
      <c r="H55" s="45">
        <f t="shared" si="3"/>
        <v>3.0087897227856659E-2</v>
      </c>
      <c r="I55" s="44">
        <v>0</v>
      </c>
      <c r="J55" s="45">
        <f t="shared" si="4"/>
        <v>0</v>
      </c>
      <c r="K55" s="44">
        <f t="shared" si="8"/>
        <v>559</v>
      </c>
      <c r="L55" s="45">
        <f t="shared" si="5"/>
        <v>6.2993013297272929E-2</v>
      </c>
    </row>
    <row r="56" spans="1:12" ht="13.2" x14ac:dyDescent="0.25">
      <c r="A56" s="2" t="s">
        <v>65</v>
      </c>
      <c r="B56" s="44" t="s">
        <v>38</v>
      </c>
      <c r="C56" s="44" t="s">
        <v>38</v>
      </c>
      <c r="D56" s="46" t="s">
        <v>38</v>
      </c>
      <c r="E56" s="44" t="s">
        <v>38</v>
      </c>
      <c r="F56" s="46" t="s">
        <v>38</v>
      </c>
      <c r="G56" s="44" t="s">
        <v>38</v>
      </c>
      <c r="H56" s="46" t="s">
        <v>38</v>
      </c>
      <c r="I56" s="44" t="s">
        <v>38</v>
      </c>
      <c r="J56" s="46" t="s">
        <v>38</v>
      </c>
      <c r="K56" s="47" t="s">
        <v>38</v>
      </c>
      <c r="L56" s="46" t="s">
        <v>38</v>
      </c>
    </row>
    <row r="57" spans="1:12" x14ac:dyDescent="0.3">
      <c r="A57" s="2" t="s">
        <v>66</v>
      </c>
      <c r="B57" s="44">
        <v>22209</v>
      </c>
      <c r="C57" s="44">
        <v>1542</v>
      </c>
      <c r="D57" s="45">
        <f t="shared" si="1"/>
        <v>6.9431311630420101E-2</v>
      </c>
      <c r="E57" s="44">
        <v>867</v>
      </c>
      <c r="F57" s="45">
        <f t="shared" si="2"/>
        <v>3.903822774550858E-2</v>
      </c>
      <c r="G57" s="44">
        <v>3831</v>
      </c>
      <c r="H57" s="45">
        <f t="shared" si="3"/>
        <v>0.17249763609347563</v>
      </c>
      <c r="I57" s="44">
        <v>0</v>
      </c>
      <c r="J57" s="45">
        <f t="shared" si="4"/>
        <v>0</v>
      </c>
      <c r="K57" s="44">
        <f>G57+I57+E57</f>
        <v>4698</v>
      </c>
      <c r="L57" s="45">
        <f t="shared" si="5"/>
        <v>0.21153586383898421</v>
      </c>
    </row>
    <row r="58" spans="1:12" x14ac:dyDescent="0.3">
      <c r="A58" s="2" t="s">
        <v>67</v>
      </c>
      <c r="B58" s="44">
        <v>38</v>
      </c>
      <c r="C58" s="44">
        <v>0</v>
      </c>
      <c r="D58" s="45">
        <f t="shared" si="1"/>
        <v>0</v>
      </c>
      <c r="E58" s="44">
        <v>0</v>
      </c>
      <c r="F58" s="45">
        <f t="shared" si="2"/>
        <v>0</v>
      </c>
      <c r="G58" s="44">
        <v>0</v>
      </c>
      <c r="H58" s="45">
        <f t="shared" si="3"/>
        <v>0</v>
      </c>
      <c r="I58" s="44">
        <v>0</v>
      </c>
      <c r="J58" s="45">
        <f t="shared" si="4"/>
        <v>0</v>
      </c>
      <c r="K58" s="44">
        <f>G58+I58+E58</f>
        <v>0</v>
      </c>
      <c r="L58" s="45">
        <f t="shared" si="5"/>
        <v>0</v>
      </c>
    </row>
    <row r="59" spans="1:12" x14ac:dyDescent="0.3">
      <c r="A59" s="2" t="s">
        <v>68</v>
      </c>
      <c r="B59" s="44">
        <v>23068</v>
      </c>
      <c r="C59" s="44">
        <v>4219</v>
      </c>
      <c r="D59" s="45">
        <f t="shared" si="1"/>
        <v>0.18289405236691519</v>
      </c>
      <c r="E59" s="44">
        <v>5315</v>
      </c>
      <c r="F59" s="45">
        <f t="shared" si="2"/>
        <v>0.23040575689266515</v>
      </c>
      <c r="G59" s="44">
        <v>10033</v>
      </c>
      <c r="H59" s="45">
        <f t="shared" si="3"/>
        <v>0.43493150684931509</v>
      </c>
      <c r="I59" s="44">
        <v>0</v>
      </c>
      <c r="J59" s="45">
        <f t="shared" si="4"/>
        <v>0</v>
      </c>
      <c r="K59" s="44">
        <f>G59+I59+E59</f>
        <v>15348</v>
      </c>
      <c r="L59" s="45">
        <f t="shared" si="5"/>
        <v>0.66533726374198021</v>
      </c>
    </row>
    <row r="60" spans="1:12" s="3" customFormat="1" ht="13.2" x14ac:dyDescent="0.25">
      <c r="A60" s="3" t="s">
        <v>98</v>
      </c>
      <c r="B60" s="48">
        <f>SUM(B4:B59)</f>
        <v>1903713.9111343864</v>
      </c>
      <c r="C60" s="48">
        <f>SUM(C4:C59)</f>
        <v>415410.91113438638</v>
      </c>
      <c r="D60" s="49">
        <f t="shared" si="1"/>
        <v>0.21821078719062942</v>
      </c>
      <c r="E60" s="48">
        <f>SUM(E4:E59)</f>
        <v>238375</v>
      </c>
      <c r="F60" s="49">
        <f t="shared" si="2"/>
        <v>0.12521576829680092</v>
      </c>
      <c r="G60" s="48">
        <f>SUM(G4:G59)</f>
        <v>274248.25432019471</v>
      </c>
      <c r="H60" s="49">
        <f t="shared" si="3"/>
        <v>0.14405959462510595</v>
      </c>
      <c r="I60" s="48">
        <f>SUM(I4:I59)</f>
        <v>8458</v>
      </c>
      <c r="J60" s="49">
        <f t="shared" si="4"/>
        <v>4.4428944656710739E-3</v>
      </c>
      <c r="K60" s="48">
        <f>G60+I60+E60</f>
        <v>521081.25432019471</v>
      </c>
      <c r="L60" s="49">
        <f t="shared" si="5"/>
        <v>0.27371825738757799</v>
      </c>
    </row>
    <row r="61" spans="1:12" ht="49.2" customHeight="1" x14ac:dyDescent="0.25">
      <c r="B61" s="55" t="s">
        <v>91</v>
      </c>
      <c r="C61" s="68" t="s">
        <v>92</v>
      </c>
      <c r="D61" s="68"/>
      <c r="E61" s="69" t="s">
        <v>93</v>
      </c>
      <c r="F61" s="69"/>
      <c r="G61" s="70" t="s">
        <v>94</v>
      </c>
      <c r="H61" s="70"/>
      <c r="I61" s="71" t="s">
        <v>95</v>
      </c>
      <c r="J61" s="71"/>
      <c r="K61" s="67" t="s">
        <v>96</v>
      </c>
      <c r="L61" s="67"/>
    </row>
    <row r="62" spans="1:12" ht="26.4" x14ac:dyDescent="0.25">
      <c r="B62" s="50" t="s">
        <v>97</v>
      </c>
      <c r="C62" s="50" t="s">
        <v>97</v>
      </c>
      <c r="D62" s="50" t="s">
        <v>11</v>
      </c>
      <c r="E62" s="50" t="s">
        <v>97</v>
      </c>
      <c r="F62" s="50" t="s">
        <v>11</v>
      </c>
      <c r="G62" s="50" t="s">
        <v>97</v>
      </c>
      <c r="H62" s="50" t="s">
        <v>11</v>
      </c>
      <c r="I62" s="50" t="s">
        <v>97</v>
      </c>
      <c r="J62" s="50" t="s">
        <v>11</v>
      </c>
      <c r="K62" s="50" t="s">
        <v>97</v>
      </c>
      <c r="L62" s="50" t="s">
        <v>11</v>
      </c>
    </row>
  </sheetData>
  <mergeCells count="15">
    <mergeCell ref="C61:D61"/>
    <mergeCell ref="E61:F61"/>
    <mergeCell ref="G61:H61"/>
    <mergeCell ref="I61:J61"/>
    <mergeCell ref="K61:L61"/>
    <mergeCell ref="C1:D1"/>
    <mergeCell ref="E1:F1"/>
    <mergeCell ref="G1:H1"/>
    <mergeCell ref="I1:J1"/>
    <mergeCell ref="K1:L1"/>
    <mergeCell ref="K2:L2"/>
    <mergeCell ref="C2:D2"/>
    <mergeCell ref="E2:F2"/>
    <mergeCell ref="G2:H2"/>
    <mergeCell ref="I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0fef31c-8a19-437b-ac68-a32e636be2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C570E0B94D0459B8431A767E5C5FD" ma:contentTypeVersion="10" ma:contentTypeDescription="Create a new document." ma:contentTypeScope="" ma:versionID="ff4edf207ddd057348a9af62a26bccfa">
  <xsd:schema xmlns:xsd="http://www.w3.org/2001/XMLSchema" xmlns:xs="http://www.w3.org/2001/XMLSchema" xmlns:p="http://schemas.microsoft.com/office/2006/metadata/properties" xmlns:ns2="70fef31c-8a19-437b-ac68-a32e636be2a7" xmlns:ns3="fb09b68f-f5f4-413d-a08c-18618a5fa4b0" targetNamespace="http://schemas.microsoft.com/office/2006/metadata/properties" ma:root="true" ma:fieldsID="32596b2df0c1b48a6153e42309f300bb" ns2:_="" ns3:_="">
    <xsd:import namespace="70fef31c-8a19-437b-ac68-a32e636be2a7"/>
    <xsd:import namespace="fb09b68f-f5f4-413d-a08c-18618a5fa4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ef31c-8a19-437b-ac68-a32e636be2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9b68f-f5f4-413d-a08c-18618a5fa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4B345E-3B4E-45DC-8330-C77842C3999F}">
  <ds:schemaRefs>
    <ds:schemaRef ds:uri="http://purl.org/dc/dcmitype/"/>
    <ds:schemaRef ds:uri="http://schemas.microsoft.com/office/2006/documentManagement/types"/>
    <ds:schemaRef ds:uri="fb09b68f-f5f4-413d-a08c-18618a5fa4b0"/>
    <ds:schemaRef ds:uri="70fef31c-8a19-437b-ac68-a32e636be2a7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B852DEF-8EB5-400B-B898-EF71F12C0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ef31c-8a19-437b-ac68-a32e636be2a7"/>
    <ds:schemaRef ds:uri="fb09b68f-f5f4-413d-a08c-18618a5fa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B4EDBC-4F60-4EF3-B40D-3D76739D6F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RCP8.5(2020-39) Population HDI2</vt:lpstr>
      <vt:lpstr>RCP8.5(2040-59) Population HDI2</vt:lpstr>
      <vt:lpstr>RCP8.5(2020-39) Population DALY</vt:lpstr>
      <vt:lpstr>RCP8.5(2040-59) Population DALY</vt:lpstr>
      <vt:lpstr>RCP8.5(2020-39) Health</vt:lpstr>
      <vt:lpstr>RCP8.5(2040-59) Health</vt:lpstr>
      <vt:lpstr>RCP8.5 (2020-39) Hydropower </vt:lpstr>
      <vt:lpstr>RCP8.5 (2040-59) Hydropower</vt:lpstr>
      <vt:lpstr>RCP8.5(2020-39) Electric grid</vt:lpstr>
      <vt:lpstr>RCP8.5(2040-59) Electric grid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Rahul Suman</cp:lastModifiedBy>
  <cp:revision/>
  <dcterms:created xsi:type="dcterms:W3CDTF">2021-05-03T13:22:49Z</dcterms:created>
  <dcterms:modified xsi:type="dcterms:W3CDTF">2021-06-22T08:12:08Z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0x010100F59C570E0B94D0459B8431A767E5C5FD</vt:lpwstr>
  </property>
  <property fmtid="{D5CDD505-2E9C-101B-9397-08002B2CF9AE}" pid="3" name="Order">
    <vt:r8>2053800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