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.sharepoint.com/sites/ESCAP-OD-IDD/DRS Data/APDRN Portal/4. Earthquake/"/>
    </mc:Choice>
  </mc:AlternateContent>
  <xr:revisionPtr revIDLastSave="18" documentId="13_ncr:1_{84AE06CF-EB56-48C6-B3F7-9722A6C4A674}" xr6:coauthVersionLast="47" xr6:coauthVersionMax="47" xr10:uidLastSave="{41990372-4F0B-443A-8943-F0E578A618E9}"/>
  <bookViews>
    <workbookView minimized="1" xWindow="3036" yWindow="4536" windowWidth="22092" windowHeight="9912" firstSheet="1" activeTab="3" xr2:uid="{FD3246FC-4E79-4944-8A52-FFC1828CF426}"/>
  </bookViews>
  <sheets>
    <sheet name="Earthquake (PGA250) Population" sheetId="3" r:id="rId1"/>
    <sheet name="Earthquake (PGA475) Population" sheetId="4" r:id="rId2"/>
    <sheet name="Earthquake (250) PopulationDALY" sheetId="6" r:id="rId3"/>
    <sheet name="Earthquake (475) PopulationDALY" sheetId="5" r:id="rId4"/>
    <sheet name="Earthquake (250) PopulationHDI" sheetId="9" r:id="rId5"/>
    <sheet name="Earthquake (475) PopulationHDI " sheetId="7" r:id="rId6"/>
    <sheet name="Earthquake (PGA250) Health" sheetId="12" r:id="rId7"/>
    <sheet name="Earthquake (PGA475) Health" sheetId="11" r:id="rId8"/>
    <sheet name="Earthquake (250) CoalOilHydro" sheetId="14" r:id="rId9"/>
    <sheet name="Earthquake (475) CoalOilHydro" sheetId="15" r:id="rId10"/>
    <sheet name="Earthquake (250) Elec grid" sheetId="17" r:id="rId11"/>
    <sheet name="Earthquake (475) Elec grid" sheetId="16" r:id="rId12"/>
    <sheet name="Earthquake (250) Highways  " sheetId="18" r:id="rId13"/>
    <sheet name="Earthquake (475) Highways" sheetId="19" r:id="rId14"/>
    <sheet name="Earthquake (250) Airports" sheetId="20" r:id="rId15"/>
    <sheet name="Earthquake (4750) Airports" sheetId="21" r:id="rId16"/>
    <sheet name="Earthquake (250) Ports" sheetId="22" r:id="rId17"/>
    <sheet name="Earthquake (475) Ports" sheetId="23" r:id="rId18"/>
    <sheet name="Earthquake (250) Fiber optic" sheetId="24" r:id="rId19"/>
    <sheet name="Earthquake (475) Fiber optic" sheetId="26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5" l="1"/>
  <c r="R59" i="15"/>
  <c r="S59" i="15" s="1"/>
  <c r="P59" i="15"/>
  <c r="Q59" i="15" s="1"/>
  <c r="R58" i="15"/>
  <c r="S58" i="15" s="1"/>
  <c r="P58" i="15"/>
  <c r="Q58" i="15" s="1"/>
  <c r="R57" i="15"/>
  <c r="S57" i="15" s="1"/>
  <c r="P57" i="15"/>
  <c r="Q57" i="15" s="1"/>
  <c r="S55" i="15"/>
  <c r="Q55" i="15"/>
  <c r="R54" i="15"/>
  <c r="S54" i="15" s="1"/>
  <c r="P54" i="15"/>
  <c r="Q54" i="15" s="1"/>
  <c r="R53" i="15"/>
  <c r="S53" i="15" s="1"/>
  <c r="P53" i="15"/>
  <c r="Q53" i="15" s="1"/>
  <c r="R52" i="15"/>
  <c r="S52" i="15" s="1"/>
  <c r="P52" i="15"/>
  <c r="Q52" i="15" s="1"/>
  <c r="R51" i="15"/>
  <c r="S51" i="15" s="1"/>
  <c r="P51" i="15"/>
  <c r="Q51" i="15" s="1"/>
  <c r="R50" i="15"/>
  <c r="S50" i="15" s="1"/>
  <c r="P50" i="15"/>
  <c r="Q50" i="15" s="1"/>
  <c r="R49" i="15"/>
  <c r="S49" i="15" s="1"/>
  <c r="P49" i="15"/>
  <c r="Q49" i="15" s="1"/>
  <c r="R48" i="15"/>
  <c r="S48" i="15" s="1"/>
  <c r="P48" i="15"/>
  <c r="Q48" i="15" s="1"/>
  <c r="R47" i="15"/>
  <c r="S47" i="15" s="1"/>
  <c r="P47" i="15"/>
  <c r="Q47" i="15" s="1"/>
  <c r="R46" i="15"/>
  <c r="S46" i="15" s="1"/>
  <c r="P46" i="15"/>
  <c r="Q46" i="15" s="1"/>
  <c r="R45" i="15"/>
  <c r="S45" i="15" s="1"/>
  <c r="P45" i="15"/>
  <c r="Q45" i="15" s="1"/>
  <c r="R44" i="15"/>
  <c r="S44" i="15" s="1"/>
  <c r="P44" i="15"/>
  <c r="Q44" i="15" s="1"/>
  <c r="R43" i="15"/>
  <c r="S43" i="15" s="1"/>
  <c r="P43" i="15"/>
  <c r="Q43" i="15" s="1"/>
  <c r="R42" i="15"/>
  <c r="S42" i="15" s="1"/>
  <c r="P42" i="15"/>
  <c r="Q42" i="15" s="1"/>
  <c r="R41" i="15"/>
  <c r="S41" i="15" s="1"/>
  <c r="P41" i="15"/>
  <c r="Q41" i="15" s="1"/>
  <c r="R40" i="15"/>
  <c r="S40" i="15" s="1"/>
  <c r="P40" i="15"/>
  <c r="Q40" i="15" s="1"/>
  <c r="R39" i="15"/>
  <c r="S39" i="15" s="1"/>
  <c r="P39" i="15"/>
  <c r="Q39" i="15" s="1"/>
  <c r="R37" i="15"/>
  <c r="S37" i="15" s="1"/>
  <c r="P37" i="15"/>
  <c r="Q37" i="15" s="1"/>
  <c r="R36" i="15"/>
  <c r="S36" i="15" s="1"/>
  <c r="P36" i="15"/>
  <c r="Q36" i="15" s="1"/>
  <c r="R35" i="15"/>
  <c r="S35" i="15" s="1"/>
  <c r="P35" i="15"/>
  <c r="Q35" i="15" s="1"/>
  <c r="R34" i="15"/>
  <c r="S34" i="15" s="1"/>
  <c r="P34" i="15"/>
  <c r="Q34" i="15" s="1"/>
  <c r="R33" i="15"/>
  <c r="S33" i="15" s="1"/>
  <c r="P33" i="15"/>
  <c r="Q33" i="15" s="1"/>
  <c r="R32" i="15"/>
  <c r="S32" i="15" s="1"/>
  <c r="P32" i="15"/>
  <c r="Q32" i="15" s="1"/>
  <c r="R31" i="15"/>
  <c r="S31" i="15" s="1"/>
  <c r="P31" i="15"/>
  <c r="Q31" i="15" s="1"/>
  <c r="R30" i="15"/>
  <c r="S30" i="15" s="1"/>
  <c r="P30" i="15"/>
  <c r="Q30" i="15" s="1"/>
  <c r="R29" i="15"/>
  <c r="S29" i="15" s="1"/>
  <c r="P29" i="15"/>
  <c r="Q29" i="15" s="1"/>
  <c r="R28" i="15"/>
  <c r="S28" i="15" s="1"/>
  <c r="P28" i="15"/>
  <c r="Q28" i="15" s="1"/>
  <c r="R27" i="15"/>
  <c r="S27" i="15" s="1"/>
  <c r="P27" i="15"/>
  <c r="Q27" i="15" s="1"/>
  <c r="R25" i="15"/>
  <c r="S25" i="15" s="1"/>
  <c r="P25" i="15"/>
  <c r="Q25" i="15" s="1"/>
  <c r="R24" i="15"/>
  <c r="S24" i="15" s="1"/>
  <c r="P24" i="15"/>
  <c r="Q24" i="15" s="1"/>
  <c r="R23" i="15"/>
  <c r="S23" i="15" s="1"/>
  <c r="P23" i="15"/>
  <c r="Q23" i="15" s="1"/>
  <c r="R22" i="15"/>
  <c r="S22" i="15" s="1"/>
  <c r="P22" i="15"/>
  <c r="Q22" i="15" s="1"/>
  <c r="R21" i="15"/>
  <c r="S21" i="15" s="1"/>
  <c r="P21" i="15"/>
  <c r="Q21" i="15" s="1"/>
  <c r="R20" i="15"/>
  <c r="S20" i="15" s="1"/>
  <c r="P20" i="15"/>
  <c r="Q20" i="15" s="1"/>
  <c r="R19" i="15"/>
  <c r="S19" i="15" s="1"/>
  <c r="P19" i="15"/>
  <c r="Q19" i="15" s="1"/>
  <c r="R17" i="15"/>
  <c r="S17" i="15" s="1"/>
  <c r="P17" i="15"/>
  <c r="Q17" i="15" s="1"/>
  <c r="R16" i="15"/>
  <c r="S16" i="15" s="1"/>
  <c r="P16" i="15"/>
  <c r="Q16" i="15" s="1"/>
  <c r="R15" i="15"/>
  <c r="S15" i="15" s="1"/>
  <c r="P15" i="15"/>
  <c r="Q15" i="15" s="1"/>
  <c r="R14" i="15"/>
  <c r="S14" i="15" s="1"/>
  <c r="P14" i="15"/>
  <c r="Q14" i="15" s="1"/>
  <c r="R13" i="15"/>
  <c r="S13" i="15" s="1"/>
  <c r="P13" i="15"/>
  <c r="Q13" i="15" s="1"/>
  <c r="R12" i="15"/>
  <c r="S12" i="15" s="1"/>
  <c r="P12" i="15"/>
  <c r="Q12" i="15" s="1"/>
  <c r="R10" i="15"/>
  <c r="S10" i="15" s="1"/>
  <c r="Q10" i="15"/>
  <c r="R9" i="15"/>
  <c r="S9" i="15" s="1"/>
  <c r="P9" i="15"/>
  <c r="Q9" i="15" s="1"/>
  <c r="R8" i="15"/>
  <c r="S8" i="15" s="1"/>
  <c r="P8" i="15"/>
  <c r="Q8" i="15" s="1"/>
  <c r="R7" i="15"/>
  <c r="S7" i="15" s="1"/>
  <c r="P7" i="15"/>
  <c r="Q7" i="15" s="1"/>
  <c r="R6" i="15"/>
  <c r="S6" i="15" s="1"/>
  <c r="P6" i="15"/>
  <c r="Q6" i="15" s="1"/>
  <c r="R5" i="15"/>
  <c r="S5" i="15" s="1"/>
  <c r="P5" i="15"/>
  <c r="Q5" i="15" s="1"/>
  <c r="R4" i="15"/>
  <c r="S4" i="15" s="1"/>
  <c r="P4" i="15"/>
  <c r="Q4" i="15" s="1"/>
  <c r="R57" i="14"/>
  <c r="S57" i="14" s="1"/>
  <c r="P57" i="14"/>
  <c r="Q57" i="14" s="1"/>
  <c r="P58" i="14"/>
  <c r="Q58" i="14" s="1"/>
  <c r="O57" i="14"/>
  <c r="M57" i="14"/>
  <c r="K57" i="14"/>
  <c r="I57" i="14"/>
  <c r="G57" i="14"/>
  <c r="E57" i="14"/>
  <c r="S55" i="14"/>
  <c r="Q55" i="14"/>
  <c r="O55" i="14"/>
  <c r="K55" i="14"/>
  <c r="G55" i="14"/>
  <c r="I55" i="14"/>
  <c r="E55" i="14"/>
  <c r="M55" i="14" s="1"/>
  <c r="P38" i="14"/>
  <c r="P11" i="14"/>
  <c r="R59" i="14"/>
  <c r="S59" i="14" s="1"/>
  <c r="P59" i="14"/>
  <c r="Q59" i="14" s="1"/>
  <c r="R58" i="14"/>
  <c r="S58" i="14" s="1"/>
  <c r="R54" i="14"/>
  <c r="S54" i="14" s="1"/>
  <c r="P54" i="14"/>
  <c r="Q54" i="14" s="1"/>
  <c r="R53" i="14"/>
  <c r="S53" i="14" s="1"/>
  <c r="P53" i="14"/>
  <c r="Q53" i="14" s="1"/>
  <c r="R52" i="14"/>
  <c r="S52" i="14" s="1"/>
  <c r="P52" i="14"/>
  <c r="Q52" i="14" s="1"/>
  <c r="R51" i="14"/>
  <c r="S51" i="14" s="1"/>
  <c r="P51" i="14"/>
  <c r="Q51" i="14" s="1"/>
  <c r="R50" i="14"/>
  <c r="S50" i="14" s="1"/>
  <c r="P50" i="14"/>
  <c r="Q50" i="14" s="1"/>
  <c r="R49" i="14"/>
  <c r="S49" i="14" s="1"/>
  <c r="P49" i="14"/>
  <c r="Q49" i="14" s="1"/>
  <c r="R48" i="14"/>
  <c r="S48" i="14" s="1"/>
  <c r="P48" i="14"/>
  <c r="Q48" i="14" s="1"/>
  <c r="R47" i="14"/>
  <c r="S47" i="14" s="1"/>
  <c r="P47" i="14"/>
  <c r="Q47" i="14" s="1"/>
  <c r="R46" i="14"/>
  <c r="S46" i="14" s="1"/>
  <c r="P46" i="14"/>
  <c r="Q46" i="14" s="1"/>
  <c r="R45" i="14"/>
  <c r="S45" i="14" s="1"/>
  <c r="P45" i="14"/>
  <c r="Q45" i="14" s="1"/>
  <c r="R44" i="14"/>
  <c r="S44" i="14" s="1"/>
  <c r="P44" i="14"/>
  <c r="Q44" i="14" s="1"/>
  <c r="R43" i="14"/>
  <c r="S43" i="14" s="1"/>
  <c r="P43" i="14"/>
  <c r="Q43" i="14" s="1"/>
  <c r="R42" i="14"/>
  <c r="S42" i="14" s="1"/>
  <c r="P42" i="14"/>
  <c r="Q42" i="14" s="1"/>
  <c r="R40" i="14"/>
  <c r="S40" i="14" s="1"/>
  <c r="P40" i="14"/>
  <c r="Q40" i="14" s="1"/>
  <c r="R41" i="14"/>
  <c r="S41" i="14" s="1"/>
  <c r="P41" i="14"/>
  <c r="Q41" i="14" s="1"/>
  <c r="R39" i="14"/>
  <c r="S39" i="14" s="1"/>
  <c r="P39" i="14"/>
  <c r="Q39" i="14" s="1"/>
  <c r="R36" i="14"/>
  <c r="S36" i="14" s="1"/>
  <c r="P36" i="14"/>
  <c r="Q36" i="14" s="1"/>
  <c r="R37" i="14"/>
  <c r="S37" i="14" s="1"/>
  <c r="P37" i="14"/>
  <c r="Q37" i="14" s="1"/>
  <c r="R35" i="14"/>
  <c r="S35" i="14" s="1"/>
  <c r="P35" i="14"/>
  <c r="Q35" i="14" s="1"/>
  <c r="R34" i="14"/>
  <c r="S34" i="14" s="1"/>
  <c r="P34" i="14"/>
  <c r="Q34" i="14" s="1"/>
  <c r="R33" i="14"/>
  <c r="S33" i="14" s="1"/>
  <c r="P33" i="14"/>
  <c r="Q33" i="14" s="1"/>
  <c r="R32" i="14"/>
  <c r="S32" i="14" s="1"/>
  <c r="P32" i="14"/>
  <c r="Q32" i="14" s="1"/>
  <c r="R31" i="14"/>
  <c r="S31" i="14" s="1"/>
  <c r="P31" i="14"/>
  <c r="Q31" i="14" s="1"/>
  <c r="R30" i="14"/>
  <c r="S30" i="14" s="1"/>
  <c r="P30" i="14"/>
  <c r="Q30" i="14" s="1"/>
  <c r="R28" i="14"/>
  <c r="S28" i="14" s="1"/>
  <c r="P28" i="14"/>
  <c r="Q28" i="14" s="1"/>
  <c r="R29" i="14"/>
  <c r="S29" i="14" s="1"/>
  <c r="P29" i="14"/>
  <c r="Q29" i="14" s="1"/>
  <c r="R27" i="14"/>
  <c r="S27" i="14" s="1"/>
  <c r="P27" i="14"/>
  <c r="Q27" i="14" s="1"/>
  <c r="R25" i="14"/>
  <c r="S25" i="14" s="1"/>
  <c r="P25" i="14"/>
  <c r="Q25" i="14" s="1"/>
  <c r="R24" i="14"/>
  <c r="S24" i="14" s="1"/>
  <c r="P24" i="14"/>
  <c r="Q24" i="14" s="1"/>
  <c r="R23" i="14"/>
  <c r="S23" i="14" s="1"/>
  <c r="P23" i="14"/>
  <c r="Q23" i="14" s="1"/>
  <c r="R22" i="14"/>
  <c r="S22" i="14" s="1"/>
  <c r="P22" i="14"/>
  <c r="Q22" i="14" s="1"/>
  <c r="R21" i="14"/>
  <c r="S21" i="14" s="1"/>
  <c r="P21" i="14"/>
  <c r="Q21" i="14" s="1"/>
  <c r="R20" i="14"/>
  <c r="S20" i="14" s="1"/>
  <c r="P20" i="14"/>
  <c r="Q20" i="14" s="1"/>
  <c r="R19" i="14"/>
  <c r="S19" i="14" s="1"/>
  <c r="P19" i="14"/>
  <c r="Q19" i="14" s="1"/>
  <c r="R17" i="14"/>
  <c r="S17" i="14" s="1"/>
  <c r="P17" i="14"/>
  <c r="Q17" i="14" s="1"/>
  <c r="R16" i="14"/>
  <c r="S16" i="14" s="1"/>
  <c r="P16" i="14"/>
  <c r="Q16" i="14" s="1"/>
  <c r="R15" i="14"/>
  <c r="S15" i="14" s="1"/>
  <c r="P15" i="14"/>
  <c r="Q15" i="14" s="1"/>
  <c r="R14" i="14"/>
  <c r="S14" i="14" s="1"/>
  <c r="P14" i="14"/>
  <c r="Q14" i="14" s="1"/>
  <c r="R13" i="14"/>
  <c r="S13" i="14" s="1"/>
  <c r="P13" i="14"/>
  <c r="Q13" i="14" s="1"/>
  <c r="R12" i="14"/>
  <c r="S12" i="14" s="1"/>
  <c r="P12" i="14"/>
  <c r="Q12" i="14" s="1"/>
  <c r="R10" i="14"/>
  <c r="S10" i="14" s="1"/>
  <c r="P10" i="14"/>
  <c r="Q10" i="14" s="1"/>
  <c r="R9" i="14"/>
  <c r="S9" i="14" s="1"/>
  <c r="P9" i="14"/>
  <c r="Q9" i="14" s="1"/>
  <c r="R8" i="14"/>
  <c r="S8" i="14" s="1"/>
  <c r="P8" i="14"/>
  <c r="Q8" i="14" s="1"/>
  <c r="R7" i="14"/>
  <c r="S7" i="14" s="1"/>
  <c r="P7" i="14"/>
  <c r="Q7" i="14" s="1"/>
  <c r="R6" i="14"/>
  <c r="S6" i="14" s="1"/>
  <c r="P6" i="14"/>
  <c r="Q6" i="14" s="1"/>
  <c r="R5" i="14"/>
  <c r="S5" i="14" s="1"/>
  <c r="P5" i="14"/>
  <c r="Q5" i="14" s="1"/>
  <c r="R4" i="14"/>
  <c r="P4" i="14"/>
  <c r="I56" i="23"/>
  <c r="I59" i="26" l="1"/>
  <c r="I58" i="26"/>
  <c r="I57" i="26"/>
  <c r="I55" i="26"/>
  <c r="I54" i="26"/>
  <c r="I53" i="26"/>
  <c r="I52" i="26"/>
  <c r="I51" i="26"/>
  <c r="I50" i="26"/>
  <c r="I49" i="26"/>
  <c r="I48" i="26"/>
  <c r="I46" i="26"/>
  <c r="I45" i="26"/>
  <c r="I44" i="26"/>
  <c r="I43" i="26"/>
  <c r="I42" i="26"/>
  <c r="I41" i="26"/>
  <c r="I40" i="26"/>
  <c r="I37" i="26"/>
  <c r="I35" i="26"/>
  <c r="I33" i="26"/>
  <c r="I32" i="26"/>
  <c r="I29" i="26"/>
  <c r="I28" i="26"/>
  <c r="I27" i="26"/>
  <c r="I26" i="26"/>
  <c r="I24" i="26"/>
  <c r="I23" i="26"/>
  <c r="I22" i="26"/>
  <c r="I21" i="26"/>
  <c r="I20" i="26"/>
  <c r="I18" i="26"/>
  <c r="I16" i="26"/>
  <c r="I13" i="26"/>
  <c r="I12" i="26"/>
  <c r="I11" i="26"/>
  <c r="I10" i="26"/>
  <c r="I9" i="26"/>
  <c r="I8" i="26"/>
  <c r="I7" i="26"/>
  <c r="I6" i="26"/>
  <c r="I4" i="26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59" i="23"/>
  <c r="I58" i="23"/>
  <c r="I54" i="23"/>
  <c r="I51" i="23"/>
  <c r="I49" i="23"/>
  <c r="I48" i="23"/>
  <c r="I47" i="23"/>
  <c r="I45" i="23"/>
  <c r="I44" i="23"/>
  <c r="I43" i="23"/>
  <c r="I42" i="23"/>
  <c r="I40" i="23"/>
  <c r="I39" i="23"/>
  <c r="I37" i="23"/>
  <c r="I36" i="23"/>
  <c r="I34" i="23"/>
  <c r="I33" i="23"/>
  <c r="I31" i="23"/>
  <c r="I30" i="23"/>
  <c r="I29" i="23"/>
  <c r="I28" i="23"/>
  <c r="I25" i="23"/>
  <c r="I23" i="23"/>
  <c r="I22" i="23"/>
  <c r="I21" i="23"/>
  <c r="I20" i="23"/>
  <c r="I19" i="23"/>
  <c r="I18" i="23"/>
  <c r="I16" i="23"/>
  <c r="I15" i="23"/>
  <c r="I13" i="23"/>
  <c r="I12" i="23"/>
  <c r="I11" i="23"/>
  <c r="I9" i="23"/>
  <c r="I7" i="23"/>
  <c r="I59" i="22"/>
  <c r="I58" i="22"/>
  <c r="I56" i="22"/>
  <c r="I54" i="22"/>
  <c r="I51" i="22"/>
  <c r="I49" i="22"/>
  <c r="I48" i="22"/>
  <c r="I47" i="22"/>
  <c r="I45" i="22"/>
  <c r="I44" i="22"/>
  <c r="I43" i="22"/>
  <c r="I42" i="22"/>
  <c r="I40" i="22"/>
  <c r="I39" i="22"/>
  <c r="I37" i="22"/>
  <c r="I36" i="22"/>
  <c r="I34" i="22"/>
  <c r="I33" i="22"/>
  <c r="I31" i="22"/>
  <c r="I30" i="22"/>
  <c r="I29" i="22"/>
  <c r="I28" i="22"/>
  <c r="I25" i="22"/>
  <c r="I23" i="22"/>
  <c r="I22" i="22"/>
  <c r="I21" i="22"/>
  <c r="I20" i="22"/>
  <c r="I19" i="22"/>
  <c r="I18" i="22"/>
  <c r="I16" i="22"/>
  <c r="I15" i="22"/>
  <c r="I13" i="22"/>
  <c r="I12" i="22"/>
  <c r="I11" i="22"/>
  <c r="I9" i="22"/>
  <c r="I7" i="22"/>
  <c r="I59" i="21"/>
  <c r="I58" i="21"/>
  <c r="I57" i="21"/>
  <c r="I55" i="21"/>
  <c r="I54" i="21"/>
  <c r="I52" i="21"/>
  <c r="I51" i="21"/>
  <c r="I50" i="21"/>
  <c r="I49" i="21"/>
  <c r="I45" i="21"/>
  <c r="I44" i="21"/>
  <c r="I43" i="21"/>
  <c r="I42" i="21"/>
  <c r="I41" i="21"/>
  <c r="I40" i="21"/>
  <c r="I39" i="21"/>
  <c r="I37" i="21"/>
  <c r="I36" i="21"/>
  <c r="I35" i="21"/>
  <c r="I33" i="21"/>
  <c r="I32" i="21"/>
  <c r="I28" i="21"/>
  <c r="I27" i="21"/>
  <c r="I26" i="21"/>
  <c r="I24" i="21"/>
  <c r="I23" i="21"/>
  <c r="I22" i="21"/>
  <c r="I21" i="21"/>
  <c r="I20" i="21"/>
  <c r="I19" i="21"/>
  <c r="I18" i="21"/>
  <c r="I16" i="21"/>
  <c r="I15" i="21"/>
  <c r="I13" i="21"/>
  <c r="I12" i="21"/>
  <c r="I11" i="21"/>
  <c r="I10" i="21"/>
  <c r="I9" i="21"/>
  <c r="I8" i="21"/>
  <c r="I7" i="21"/>
  <c r="I6" i="21"/>
  <c r="I4" i="21"/>
  <c r="I41" i="20"/>
  <c r="I32" i="20"/>
  <c r="I18" i="20"/>
  <c r="I16" i="20"/>
  <c r="I59" i="20"/>
  <c r="I58" i="20"/>
  <c r="I57" i="20"/>
  <c r="I55" i="20"/>
  <c r="I54" i="20"/>
  <c r="I52" i="20"/>
  <c r="I51" i="20"/>
  <c r="I50" i="20"/>
  <c r="I49" i="20"/>
  <c r="I45" i="20"/>
  <c r="I44" i="20"/>
  <c r="I43" i="20"/>
  <c r="I42" i="20"/>
  <c r="I40" i="20"/>
  <c r="I39" i="20"/>
  <c r="I37" i="20"/>
  <c r="I36" i="20"/>
  <c r="I35" i="20"/>
  <c r="I33" i="20"/>
  <c r="I28" i="20"/>
  <c r="I27" i="20"/>
  <c r="I26" i="20"/>
  <c r="I24" i="20"/>
  <c r="I23" i="20"/>
  <c r="I22" i="20"/>
  <c r="I21" i="20"/>
  <c r="I20" i="20"/>
  <c r="I19" i="20"/>
  <c r="I15" i="20"/>
  <c r="I13" i="20"/>
  <c r="I12" i="20"/>
  <c r="I11" i="20"/>
  <c r="I10" i="20"/>
  <c r="I9" i="20"/>
  <c r="I8" i="20"/>
  <c r="I7" i="20"/>
  <c r="I6" i="20"/>
  <c r="I4" i="20"/>
  <c r="I59" i="19"/>
  <c r="I57" i="19"/>
  <c r="I55" i="19"/>
  <c r="I54" i="19"/>
  <c r="I51" i="19"/>
  <c r="I50" i="19"/>
  <c r="I49" i="19"/>
  <c r="I47" i="19"/>
  <c r="I45" i="19"/>
  <c r="I44" i="19"/>
  <c r="I43" i="19"/>
  <c r="I40" i="19"/>
  <c r="I35" i="19"/>
  <c r="I33" i="19"/>
  <c r="I32" i="19"/>
  <c r="I28" i="19"/>
  <c r="I27" i="19"/>
  <c r="I26" i="19"/>
  <c r="I24" i="19"/>
  <c r="I23" i="19"/>
  <c r="I22" i="19"/>
  <c r="I21" i="19"/>
  <c r="I20" i="19"/>
  <c r="I18" i="19"/>
  <c r="I15" i="19"/>
  <c r="I13" i="19"/>
  <c r="I12" i="19"/>
  <c r="I10" i="19"/>
  <c r="I9" i="19"/>
  <c r="I8" i="19"/>
  <c r="I6" i="19"/>
  <c r="I4" i="19"/>
  <c r="I59" i="18"/>
  <c r="I57" i="18"/>
  <c r="I55" i="18"/>
  <c r="I54" i="18"/>
  <c r="I51" i="18"/>
  <c r="I50" i="18"/>
  <c r="I49" i="18"/>
  <c r="I47" i="18"/>
  <c r="I45" i="18"/>
  <c r="I44" i="18"/>
  <c r="I43" i="18"/>
  <c r="I40" i="18"/>
  <c r="I35" i="18"/>
  <c r="I33" i="18"/>
  <c r="I32" i="18"/>
  <c r="I28" i="18"/>
  <c r="I27" i="18"/>
  <c r="I26" i="18"/>
  <c r="I24" i="18"/>
  <c r="I23" i="18"/>
  <c r="I22" i="18"/>
  <c r="I21" i="18"/>
  <c r="I20" i="18"/>
  <c r="I18" i="18"/>
  <c r="I15" i="18"/>
  <c r="I13" i="18"/>
  <c r="I12" i="18"/>
  <c r="I10" i="18"/>
  <c r="I9" i="18"/>
  <c r="I8" i="18"/>
  <c r="I6" i="18"/>
  <c r="I4" i="18"/>
  <c r="I60" i="18" s="1"/>
  <c r="I60" i="26" l="1"/>
  <c r="I60" i="24"/>
  <c r="I60" i="23"/>
  <c r="I60" i="22"/>
  <c r="I60" i="21"/>
  <c r="I60" i="20"/>
  <c r="I60" i="19"/>
  <c r="I59" i="16" l="1"/>
  <c r="I58" i="16"/>
  <c r="I57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0" i="16"/>
  <c r="I39" i="16"/>
  <c r="I37" i="16"/>
  <c r="I36" i="16"/>
  <c r="I35" i="16"/>
  <c r="I34" i="16"/>
  <c r="I33" i="16"/>
  <c r="I32" i="16"/>
  <c r="I28" i="16"/>
  <c r="I27" i="16"/>
  <c r="I26" i="16"/>
  <c r="I24" i="16"/>
  <c r="I23" i="16"/>
  <c r="I22" i="16"/>
  <c r="I21" i="16"/>
  <c r="I20" i="16"/>
  <c r="I19" i="16"/>
  <c r="I18" i="16"/>
  <c r="I15" i="16"/>
  <c r="I14" i="16"/>
  <c r="I13" i="16"/>
  <c r="I12" i="16"/>
  <c r="I11" i="16"/>
  <c r="I10" i="16"/>
  <c r="I9" i="16"/>
  <c r="I8" i="16"/>
  <c r="I7" i="16"/>
  <c r="I6" i="16"/>
  <c r="I5" i="16"/>
  <c r="I4" i="16"/>
  <c r="I59" i="17"/>
  <c r="I58" i="17"/>
  <c r="I57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0" i="17"/>
  <c r="I39" i="17"/>
  <c r="I37" i="17"/>
  <c r="I36" i="17"/>
  <c r="I35" i="17"/>
  <c r="I34" i="17"/>
  <c r="I33" i="17"/>
  <c r="I32" i="17"/>
  <c r="I28" i="17"/>
  <c r="I27" i="17"/>
  <c r="I26" i="17"/>
  <c r="I24" i="17"/>
  <c r="I23" i="17"/>
  <c r="I22" i="17"/>
  <c r="I21" i="17"/>
  <c r="I20" i="17"/>
  <c r="I19" i="17"/>
  <c r="I18" i="17"/>
  <c r="I15" i="17"/>
  <c r="I14" i="17"/>
  <c r="I13" i="17"/>
  <c r="I12" i="17"/>
  <c r="I11" i="17"/>
  <c r="I10" i="17"/>
  <c r="I9" i="17"/>
  <c r="I8" i="17"/>
  <c r="I7" i="17"/>
  <c r="I6" i="17"/>
  <c r="I5" i="17"/>
  <c r="I4" i="17"/>
  <c r="I60" i="17" s="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60" i="12" s="1"/>
  <c r="I60" i="16" l="1"/>
  <c r="I60" i="11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G60" i="26" l="1"/>
  <c r="E60" i="26"/>
  <c r="C60" i="26"/>
  <c r="B60" i="26"/>
  <c r="J59" i="26"/>
  <c r="H59" i="26"/>
  <c r="F59" i="26"/>
  <c r="D59" i="26"/>
  <c r="J57" i="26"/>
  <c r="H57" i="26"/>
  <c r="F57" i="26"/>
  <c r="D57" i="26"/>
  <c r="J55" i="26"/>
  <c r="H55" i="26"/>
  <c r="F55" i="26"/>
  <c r="D55" i="26"/>
  <c r="J54" i="26"/>
  <c r="H54" i="26"/>
  <c r="F54" i="26"/>
  <c r="D54" i="26"/>
  <c r="J51" i="26"/>
  <c r="H51" i="26"/>
  <c r="F51" i="26"/>
  <c r="D51" i="26"/>
  <c r="J50" i="26"/>
  <c r="H50" i="26"/>
  <c r="F50" i="26"/>
  <c r="D50" i="26"/>
  <c r="J49" i="26"/>
  <c r="H49" i="26"/>
  <c r="F49" i="26"/>
  <c r="D49" i="26"/>
  <c r="J45" i="26"/>
  <c r="H45" i="26"/>
  <c r="F45" i="26"/>
  <c r="D45" i="26"/>
  <c r="J44" i="26"/>
  <c r="H44" i="26"/>
  <c r="F44" i="26"/>
  <c r="D44" i="26"/>
  <c r="J43" i="26"/>
  <c r="H43" i="26"/>
  <c r="F43" i="26"/>
  <c r="D43" i="26"/>
  <c r="J40" i="26"/>
  <c r="H40" i="26"/>
  <c r="F40" i="26"/>
  <c r="D40" i="26"/>
  <c r="J35" i="26"/>
  <c r="H35" i="26"/>
  <c r="F35" i="26"/>
  <c r="D35" i="26"/>
  <c r="J33" i="26"/>
  <c r="H33" i="26"/>
  <c r="F33" i="26"/>
  <c r="D33" i="26"/>
  <c r="J32" i="26"/>
  <c r="H32" i="26"/>
  <c r="F32" i="26"/>
  <c r="D32" i="26"/>
  <c r="J28" i="26"/>
  <c r="H28" i="26"/>
  <c r="F28" i="26"/>
  <c r="D28" i="26"/>
  <c r="J27" i="26"/>
  <c r="H27" i="26"/>
  <c r="F27" i="26"/>
  <c r="D27" i="26"/>
  <c r="J26" i="26"/>
  <c r="H26" i="26"/>
  <c r="F26" i="26"/>
  <c r="D26" i="26"/>
  <c r="J24" i="26"/>
  <c r="H24" i="26"/>
  <c r="F24" i="26"/>
  <c r="D24" i="26"/>
  <c r="J23" i="26"/>
  <c r="H23" i="26"/>
  <c r="F23" i="26"/>
  <c r="D23" i="26"/>
  <c r="J22" i="26"/>
  <c r="H22" i="26"/>
  <c r="F22" i="26"/>
  <c r="D22" i="26"/>
  <c r="J21" i="26"/>
  <c r="H21" i="26"/>
  <c r="F21" i="26"/>
  <c r="D21" i="26"/>
  <c r="J20" i="26"/>
  <c r="H20" i="26"/>
  <c r="F20" i="26"/>
  <c r="D20" i="26"/>
  <c r="J18" i="26"/>
  <c r="H18" i="26"/>
  <c r="F18" i="26"/>
  <c r="D18" i="26"/>
  <c r="J13" i="26"/>
  <c r="H13" i="26"/>
  <c r="F13" i="26"/>
  <c r="D13" i="26"/>
  <c r="J12" i="26"/>
  <c r="H12" i="26"/>
  <c r="F12" i="26"/>
  <c r="D12" i="26"/>
  <c r="J10" i="26"/>
  <c r="H10" i="26"/>
  <c r="F10" i="26"/>
  <c r="D10" i="26"/>
  <c r="J9" i="26"/>
  <c r="H9" i="26"/>
  <c r="F9" i="26"/>
  <c r="D9" i="26"/>
  <c r="J8" i="26"/>
  <c r="H8" i="26"/>
  <c r="F8" i="26"/>
  <c r="D8" i="26"/>
  <c r="J6" i="26"/>
  <c r="H6" i="26"/>
  <c r="F6" i="26"/>
  <c r="D6" i="26"/>
  <c r="H4" i="26"/>
  <c r="F4" i="26"/>
  <c r="D4" i="26"/>
  <c r="G60" i="24"/>
  <c r="E60" i="24"/>
  <c r="C60" i="24"/>
  <c r="B60" i="24"/>
  <c r="J59" i="24"/>
  <c r="H59" i="24"/>
  <c r="F59" i="24"/>
  <c r="D59" i="24"/>
  <c r="J57" i="24"/>
  <c r="H57" i="24"/>
  <c r="F57" i="24"/>
  <c r="D57" i="24"/>
  <c r="J55" i="24"/>
  <c r="H55" i="24"/>
  <c r="F55" i="24"/>
  <c r="D55" i="24"/>
  <c r="J54" i="24"/>
  <c r="H54" i="24"/>
  <c r="F54" i="24"/>
  <c r="D54" i="24"/>
  <c r="J51" i="24"/>
  <c r="H51" i="24"/>
  <c r="F51" i="24"/>
  <c r="D51" i="24"/>
  <c r="J50" i="24"/>
  <c r="H50" i="24"/>
  <c r="F50" i="24"/>
  <c r="D50" i="24"/>
  <c r="J49" i="24"/>
  <c r="H49" i="24"/>
  <c r="F49" i="24"/>
  <c r="D49" i="24"/>
  <c r="J47" i="24"/>
  <c r="H47" i="24"/>
  <c r="F47" i="24"/>
  <c r="D47" i="24"/>
  <c r="J45" i="24"/>
  <c r="H45" i="24"/>
  <c r="F45" i="24"/>
  <c r="D45" i="24"/>
  <c r="J44" i="24"/>
  <c r="H44" i="24"/>
  <c r="F44" i="24"/>
  <c r="D44" i="24"/>
  <c r="J43" i="24"/>
  <c r="H43" i="24"/>
  <c r="F43" i="24"/>
  <c r="D43" i="24"/>
  <c r="J40" i="24"/>
  <c r="H40" i="24"/>
  <c r="F40" i="24"/>
  <c r="D40" i="24"/>
  <c r="J35" i="24"/>
  <c r="H35" i="24"/>
  <c r="F35" i="24"/>
  <c r="D35" i="24"/>
  <c r="J33" i="24"/>
  <c r="H33" i="24"/>
  <c r="F33" i="24"/>
  <c r="D33" i="24"/>
  <c r="J32" i="24"/>
  <c r="H32" i="24"/>
  <c r="F32" i="24"/>
  <c r="D32" i="24"/>
  <c r="J28" i="24"/>
  <c r="H28" i="24"/>
  <c r="F28" i="24"/>
  <c r="D28" i="24"/>
  <c r="J27" i="24"/>
  <c r="H27" i="24"/>
  <c r="F27" i="24"/>
  <c r="D27" i="24"/>
  <c r="J26" i="24"/>
  <c r="H26" i="24"/>
  <c r="F26" i="24"/>
  <c r="D26" i="24"/>
  <c r="J24" i="24"/>
  <c r="H24" i="24"/>
  <c r="F24" i="24"/>
  <c r="D24" i="24"/>
  <c r="J23" i="24"/>
  <c r="H23" i="24"/>
  <c r="F23" i="24"/>
  <c r="D23" i="24"/>
  <c r="J22" i="24"/>
  <c r="H22" i="24"/>
  <c r="F22" i="24"/>
  <c r="D22" i="24"/>
  <c r="J21" i="24"/>
  <c r="H21" i="24"/>
  <c r="F21" i="24"/>
  <c r="D21" i="24"/>
  <c r="J20" i="24"/>
  <c r="H20" i="24"/>
  <c r="F20" i="24"/>
  <c r="D20" i="24"/>
  <c r="J18" i="24"/>
  <c r="H18" i="24"/>
  <c r="F18" i="24"/>
  <c r="D18" i="24"/>
  <c r="J15" i="24"/>
  <c r="H15" i="24"/>
  <c r="F15" i="24"/>
  <c r="D15" i="24"/>
  <c r="J13" i="24"/>
  <c r="H13" i="24"/>
  <c r="F13" i="24"/>
  <c r="D13" i="24"/>
  <c r="J12" i="24"/>
  <c r="H12" i="24"/>
  <c r="F12" i="24"/>
  <c r="D12" i="24"/>
  <c r="J10" i="24"/>
  <c r="H10" i="24"/>
  <c r="F10" i="24"/>
  <c r="D10" i="24"/>
  <c r="J9" i="24"/>
  <c r="H9" i="24"/>
  <c r="F9" i="24"/>
  <c r="D9" i="24"/>
  <c r="J8" i="24"/>
  <c r="H8" i="24"/>
  <c r="F8" i="24"/>
  <c r="D8" i="24"/>
  <c r="J6" i="24"/>
  <c r="H6" i="24"/>
  <c r="F6" i="24"/>
  <c r="D6" i="24"/>
  <c r="J4" i="24"/>
  <c r="H4" i="24"/>
  <c r="F4" i="24"/>
  <c r="D4" i="24"/>
  <c r="G60" i="23"/>
  <c r="E60" i="23"/>
  <c r="C60" i="23"/>
  <c r="B60" i="23"/>
  <c r="J59" i="23"/>
  <c r="H59" i="23"/>
  <c r="F59" i="23"/>
  <c r="D59" i="23"/>
  <c r="J58" i="23"/>
  <c r="H58" i="23"/>
  <c r="F58" i="23"/>
  <c r="D58" i="23"/>
  <c r="J56" i="23"/>
  <c r="H56" i="23"/>
  <c r="F56" i="23"/>
  <c r="D56" i="23"/>
  <c r="J54" i="23"/>
  <c r="H54" i="23"/>
  <c r="F54" i="23"/>
  <c r="D54" i="23"/>
  <c r="J51" i="23"/>
  <c r="H51" i="23"/>
  <c r="F51" i="23"/>
  <c r="D51" i="23"/>
  <c r="J49" i="23"/>
  <c r="H49" i="23"/>
  <c r="F49" i="23"/>
  <c r="D49" i="23"/>
  <c r="J48" i="23"/>
  <c r="H48" i="23"/>
  <c r="F48" i="23"/>
  <c r="D48" i="23"/>
  <c r="J47" i="23"/>
  <c r="H47" i="23"/>
  <c r="F47" i="23"/>
  <c r="D47" i="23"/>
  <c r="J45" i="23"/>
  <c r="H45" i="23"/>
  <c r="F45" i="23"/>
  <c r="D45" i="23"/>
  <c r="J44" i="23"/>
  <c r="H44" i="23"/>
  <c r="F44" i="23"/>
  <c r="D44" i="23"/>
  <c r="J43" i="23"/>
  <c r="H43" i="23"/>
  <c r="F43" i="23"/>
  <c r="D43" i="23"/>
  <c r="J42" i="23"/>
  <c r="H42" i="23"/>
  <c r="F42" i="23"/>
  <c r="D42" i="23"/>
  <c r="J40" i="23"/>
  <c r="H40" i="23"/>
  <c r="F40" i="23"/>
  <c r="D40" i="23"/>
  <c r="J39" i="23"/>
  <c r="H39" i="23"/>
  <c r="F39" i="23"/>
  <c r="D39" i="23"/>
  <c r="J37" i="23"/>
  <c r="H37" i="23"/>
  <c r="F37" i="23"/>
  <c r="D37" i="23"/>
  <c r="J36" i="23"/>
  <c r="H36" i="23"/>
  <c r="F36" i="23"/>
  <c r="D36" i="23"/>
  <c r="J34" i="23"/>
  <c r="H34" i="23"/>
  <c r="F34" i="23"/>
  <c r="D34" i="23"/>
  <c r="J33" i="23"/>
  <c r="H33" i="23"/>
  <c r="F33" i="23"/>
  <c r="D33" i="23"/>
  <c r="J31" i="23"/>
  <c r="H31" i="23"/>
  <c r="F31" i="23"/>
  <c r="D31" i="23"/>
  <c r="J30" i="23"/>
  <c r="H30" i="23"/>
  <c r="F30" i="23"/>
  <c r="D30" i="23"/>
  <c r="J29" i="23"/>
  <c r="H29" i="23"/>
  <c r="F29" i="23"/>
  <c r="D29" i="23"/>
  <c r="J28" i="23"/>
  <c r="H28" i="23"/>
  <c r="F28" i="23"/>
  <c r="D28" i="23"/>
  <c r="J25" i="23"/>
  <c r="H25" i="23"/>
  <c r="F25" i="23"/>
  <c r="D25" i="23"/>
  <c r="J23" i="23"/>
  <c r="H23" i="23"/>
  <c r="F23" i="23"/>
  <c r="D23" i="23"/>
  <c r="J22" i="23"/>
  <c r="H22" i="23"/>
  <c r="F22" i="23"/>
  <c r="D22" i="23"/>
  <c r="J21" i="23"/>
  <c r="H21" i="23"/>
  <c r="F21" i="23"/>
  <c r="D21" i="23"/>
  <c r="J20" i="23"/>
  <c r="H20" i="23"/>
  <c r="F20" i="23"/>
  <c r="D20" i="23"/>
  <c r="J19" i="23"/>
  <c r="H19" i="23"/>
  <c r="F19" i="23"/>
  <c r="D19" i="23"/>
  <c r="J18" i="23"/>
  <c r="H18" i="23"/>
  <c r="F18" i="23"/>
  <c r="D18" i="23"/>
  <c r="J16" i="23"/>
  <c r="H16" i="23"/>
  <c r="F16" i="23"/>
  <c r="D16" i="23"/>
  <c r="J15" i="23"/>
  <c r="H15" i="23"/>
  <c r="F15" i="23"/>
  <c r="D15" i="23"/>
  <c r="J13" i="23"/>
  <c r="H13" i="23"/>
  <c r="F13" i="23"/>
  <c r="D13" i="23"/>
  <c r="J12" i="23"/>
  <c r="H12" i="23"/>
  <c r="F12" i="23"/>
  <c r="D12" i="23"/>
  <c r="J11" i="23"/>
  <c r="H11" i="23"/>
  <c r="F11" i="23"/>
  <c r="D11" i="23"/>
  <c r="J9" i="23"/>
  <c r="H9" i="23"/>
  <c r="F9" i="23"/>
  <c r="D9" i="23"/>
  <c r="H7" i="23"/>
  <c r="F7" i="23"/>
  <c r="D7" i="23"/>
  <c r="G60" i="22"/>
  <c r="E60" i="22"/>
  <c r="C60" i="22"/>
  <c r="B60" i="22"/>
  <c r="J59" i="22"/>
  <c r="H59" i="22"/>
  <c r="F59" i="22"/>
  <c r="D59" i="22"/>
  <c r="J58" i="22"/>
  <c r="H58" i="22"/>
  <c r="F58" i="22"/>
  <c r="D58" i="22"/>
  <c r="J56" i="22"/>
  <c r="H56" i="22"/>
  <c r="F56" i="22"/>
  <c r="D56" i="22"/>
  <c r="J54" i="22"/>
  <c r="H54" i="22"/>
  <c r="F54" i="22"/>
  <c r="D54" i="22"/>
  <c r="J51" i="22"/>
  <c r="H51" i="22"/>
  <c r="F51" i="22"/>
  <c r="D51" i="22"/>
  <c r="J49" i="22"/>
  <c r="H49" i="22"/>
  <c r="F49" i="22"/>
  <c r="D49" i="22"/>
  <c r="J48" i="22"/>
  <c r="H48" i="22"/>
  <c r="F48" i="22"/>
  <c r="D48" i="22"/>
  <c r="J47" i="22"/>
  <c r="H47" i="22"/>
  <c r="F47" i="22"/>
  <c r="D47" i="22"/>
  <c r="J45" i="22"/>
  <c r="H45" i="22"/>
  <c r="F45" i="22"/>
  <c r="D45" i="22"/>
  <c r="J44" i="22"/>
  <c r="H44" i="22"/>
  <c r="F44" i="22"/>
  <c r="D44" i="22"/>
  <c r="J43" i="22"/>
  <c r="H43" i="22"/>
  <c r="F43" i="22"/>
  <c r="D43" i="22"/>
  <c r="J42" i="22"/>
  <c r="H42" i="22"/>
  <c r="F42" i="22"/>
  <c r="D42" i="22"/>
  <c r="J40" i="22"/>
  <c r="H40" i="22"/>
  <c r="F40" i="22"/>
  <c r="D40" i="22"/>
  <c r="J39" i="22"/>
  <c r="H39" i="22"/>
  <c r="F39" i="22"/>
  <c r="D39" i="22"/>
  <c r="J37" i="22"/>
  <c r="H37" i="22"/>
  <c r="F37" i="22"/>
  <c r="D37" i="22"/>
  <c r="J36" i="22"/>
  <c r="H36" i="22"/>
  <c r="F36" i="22"/>
  <c r="D36" i="22"/>
  <c r="J34" i="22"/>
  <c r="H34" i="22"/>
  <c r="F34" i="22"/>
  <c r="D34" i="22"/>
  <c r="J33" i="22"/>
  <c r="H33" i="22"/>
  <c r="F33" i="22"/>
  <c r="D33" i="22"/>
  <c r="J31" i="22"/>
  <c r="H31" i="22"/>
  <c r="F31" i="22"/>
  <c r="D31" i="22"/>
  <c r="J30" i="22"/>
  <c r="H30" i="22"/>
  <c r="F30" i="22"/>
  <c r="D30" i="22"/>
  <c r="J29" i="22"/>
  <c r="H29" i="22"/>
  <c r="F29" i="22"/>
  <c r="D29" i="22"/>
  <c r="J28" i="22"/>
  <c r="H28" i="22"/>
  <c r="F28" i="22"/>
  <c r="D28" i="22"/>
  <c r="J25" i="22"/>
  <c r="H25" i="22"/>
  <c r="F25" i="22"/>
  <c r="D25" i="22"/>
  <c r="J23" i="22"/>
  <c r="H23" i="22"/>
  <c r="F23" i="22"/>
  <c r="D23" i="22"/>
  <c r="J22" i="22"/>
  <c r="H22" i="22"/>
  <c r="F22" i="22"/>
  <c r="D22" i="22"/>
  <c r="J21" i="22"/>
  <c r="H21" i="22"/>
  <c r="F21" i="22"/>
  <c r="D21" i="22"/>
  <c r="J20" i="22"/>
  <c r="H20" i="22"/>
  <c r="F20" i="22"/>
  <c r="D20" i="22"/>
  <c r="J19" i="22"/>
  <c r="H19" i="22"/>
  <c r="F19" i="22"/>
  <c r="D19" i="22"/>
  <c r="J18" i="22"/>
  <c r="H18" i="22"/>
  <c r="F18" i="22"/>
  <c r="D18" i="22"/>
  <c r="J16" i="22"/>
  <c r="H16" i="22"/>
  <c r="F16" i="22"/>
  <c r="D16" i="22"/>
  <c r="J15" i="22"/>
  <c r="H15" i="22"/>
  <c r="F15" i="22"/>
  <c r="D15" i="22"/>
  <c r="J13" i="22"/>
  <c r="H13" i="22"/>
  <c r="F13" i="22"/>
  <c r="D13" i="22"/>
  <c r="J12" i="22"/>
  <c r="H12" i="22"/>
  <c r="F12" i="22"/>
  <c r="D12" i="22"/>
  <c r="J11" i="22"/>
  <c r="H11" i="22"/>
  <c r="F11" i="22"/>
  <c r="D11" i="22"/>
  <c r="J9" i="22"/>
  <c r="H9" i="22"/>
  <c r="F9" i="22"/>
  <c r="D9" i="22"/>
  <c r="H7" i="22"/>
  <c r="F7" i="22"/>
  <c r="D7" i="22"/>
  <c r="D60" i="22" l="1"/>
  <c r="F60" i="22"/>
  <c r="H60" i="22"/>
  <c r="D60" i="26"/>
  <c r="F60" i="26"/>
  <c r="H60" i="26"/>
  <c r="D60" i="24"/>
  <c r="F60" i="24"/>
  <c r="J60" i="26"/>
  <c r="H60" i="24"/>
  <c r="J4" i="26"/>
  <c r="J60" i="24"/>
  <c r="J60" i="22"/>
  <c r="D60" i="23"/>
  <c r="F60" i="23"/>
  <c r="H60" i="23"/>
  <c r="J60" i="23"/>
  <c r="J7" i="23"/>
  <c r="J7" i="22"/>
  <c r="G60" i="21"/>
  <c r="E60" i="21"/>
  <c r="C60" i="21"/>
  <c r="B60" i="21"/>
  <c r="J59" i="21"/>
  <c r="H59" i="21"/>
  <c r="F59" i="21"/>
  <c r="D59" i="21"/>
  <c r="J58" i="21"/>
  <c r="H58" i="21"/>
  <c r="F58" i="21"/>
  <c r="D58" i="21"/>
  <c r="J57" i="21"/>
  <c r="H57" i="21"/>
  <c r="F57" i="21"/>
  <c r="D57" i="21"/>
  <c r="J55" i="21"/>
  <c r="H55" i="21"/>
  <c r="F55" i="21"/>
  <c r="D55" i="21"/>
  <c r="J54" i="21"/>
  <c r="H54" i="21"/>
  <c r="F54" i="21"/>
  <c r="D54" i="21"/>
  <c r="J52" i="21"/>
  <c r="H52" i="21"/>
  <c r="F52" i="21"/>
  <c r="D52" i="21"/>
  <c r="J51" i="21"/>
  <c r="H51" i="21"/>
  <c r="F51" i="21"/>
  <c r="D51" i="21"/>
  <c r="J50" i="21"/>
  <c r="H50" i="21"/>
  <c r="F50" i="21"/>
  <c r="D50" i="21"/>
  <c r="J49" i="21"/>
  <c r="H49" i="21"/>
  <c r="F49" i="21"/>
  <c r="D49" i="21"/>
  <c r="J45" i="21"/>
  <c r="H45" i="21"/>
  <c r="F45" i="21"/>
  <c r="D45" i="21"/>
  <c r="J44" i="21"/>
  <c r="H44" i="21"/>
  <c r="F44" i="21"/>
  <c r="D44" i="21"/>
  <c r="J43" i="21"/>
  <c r="H43" i="21"/>
  <c r="F43" i="21"/>
  <c r="D43" i="21"/>
  <c r="J42" i="21"/>
  <c r="H42" i="21"/>
  <c r="F42" i="21"/>
  <c r="D42" i="21"/>
  <c r="J41" i="21"/>
  <c r="H41" i="21"/>
  <c r="F41" i="21"/>
  <c r="D41" i="21"/>
  <c r="J40" i="21"/>
  <c r="H40" i="21"/>
  <c r="F40" i="21"/>
  <c r="D40" i="21"/>
  <c r="J39" i="21"/>
  <c r="H39" i="21"/>
  <c r="F39" i="21"/>
  <c r="D39" i="21"/>
  <c r="J37" i="21"/>
  <c r="H37" i="21"/>
  <c r="F37" i="21"/>
  <c r="D37" i="21"/>
  <c r="J36" i="21"/>
  <c r="H36" i="21"/>
  <c r="F36" i="21"/>
  <c r="D36" i="21"/>
  <c r="J35" i="21"/>
  <c r="H35" i="21"/>
  <c r="F35" i="21"/>
  <c r="D35" i="21"/>
  <c r="J33" i="21"/>
  <c r="H33" i="21"/>
  <c r="F33" i="21"/>
  <c r="D33" i="21"/>
  <c r="J32" i="21"/>
  <c r="H32" i="21"/>
  <c r="F32" i="21"/>
  <c r="D32" i="21"/>
  <c r="J28" i="21"/>
  <c r="H28" i="21"/>
  <c r="F28" i="21"/>
  <c r="D28" i="21"/>
  <c r="J27" i="21"/>
  <c r="H27" i="21"/>
  <c r="F27" i="21"/>
  <c r="D27" i="21"/>
  <c r="J26" i="21"/>
  <c r="H26" i="21"/>
  <c r="F26" i="21"/>
  <c r="D26" i="21"/>
  <c r="J24" i="21"/>
  <c r="H24" i="21"/>
  <c r="F24" i="21"/>
  <c r="D24" i="21"/>
  <c r="J23" i="21"/>
  <c r="H23" i="21"/>
  <c r="F23" i="21"/>
  <c r="D23" i="21"/>
  <c r="J22" i="21"/>
  <c r="H22" i="21"/>
  <c r="F22" i="21"/>
  <c r="D22" i="21"/>
  <c r="J21" i="21"/>
  <c r="H21" i="21"/>
  <c r="F21" i="21"/>
  <c r="D21" i="21"/>
  <c r="J20" i="21"/>
  <c r="H20" i="21"/>
  <c r="F20" i="21"/>
  <c r="D20" i="21"/>
  <c r="J19" i="21"/>
  <c r="H19" i="21"/>
  <c r="F19" i="21"/>
  <c r="D19" i="21"/>
  <c r="J18" i="21"/>
  <c r="H18" i="21"/>
  <c r="F18" i="21"/>
  <c r="D18" i="21"/>
  <c r="J16" i="21"/>
  <c r="H16" i="21"/>
  <c r="F16" i="21"/>
  <c r="D16" i="21"/>
  <c r="J15" i="21"/>
  <c r="H15" i="21"/>
  <c r="F15" i="21"/>
  <c r="D15" i="21"/>
  <c r="J13" i="21"/>
  <c r="H13" i="21"/>
  <c r="F13" i="21"/>
  <c r="D13" i="21"/>
  <c r="J12" i="21"/>
  <c r="H12" i="21"/>
  <c r="F12" i="21"/>
  <c r="D12" i="21"/>
  <c r="J11" i="21"/>
  <c r="H11" i="21"/>
  <c r="F11" i="21"/>
  <c r="D11" i="21"/>
  <c r="J10" i="21"/>
  <c r="H10" i="21"/>
  <c r="F10" i="21"/>
  <c r="D10" i="21"/>
  <c r="J9" i="21"/>
  <c r="H9" i="21"/>
  <c r="F9" i="21"/>
  <c r="D9" i="21"/>
  <c r="J8" i="21"/>
  <c r="H8" i="21"/>
  <c r="F8" i="21"/>
  <c r="D8" i="21"/>
  <c r="J7" i="21"/>
  <c r="H7" i="21"/>
  <c r="F7" i="21"/>
  <c r="D7" i="21"/>
  <c r="J6" i="21"/>
  <c r="H6" i="21"/>
  <c r="F6" i="21"/>
  <c r="D6" i="21"/>
  <c r="J4" i="21"/>
  <c r="H4" i="21"/>
  <c r="F4" i="21"/>
  <c r="D4" i="21"/>
  <c r="D60" i="21" l="1"/>
  <c r="J60" i="21"/>
  <c r="F60" i="21"/>
  <c r="H60" i="21"/>
  <c r="G60" i="20"/>
  <c r="E60" i="20"/>
  <c r="C60" i="20"/>
  <c r="B60" i="20"/>
  <c r="J59" i="20"/>
  <c r="H59" i="20"/>
  <c r="F59" i="20"/>
  <c r="D59" i="20"/>
  <c r="J58" i="20"/>
  <c r="H58" i="20"/>
  <c r="F58" i="20"/>
  <c r="D58" i="20"/>
  <c r="J57" i="20"/>
  <c r="H57" i="20"/>
  <c r="F57" i="20"/>
  <c r="D57" i="20"/>
  <c r="J55" i="20"/>
  <c r="H55" i="20"/>
  <c r="F55" i="20"/>
  <c r="D55" i="20"/>
  <c r="J54" i="20"/>
  <c r="H54" i="20"/>
  <c r="F54" i="20"/>
  <c r="D54" i="20"/>
  <c r="J52" i="20"/>
  <c r="H52" i="20"/>
  <c r="F52" i="20"/>
  <c r="D52" i="20"/>
  <c r="J51" i="20"/>
  <c r="H51" i="20"/>
  <c r="F51" i="20"/>
  <c r="D51" i="20"/>
  <c r="J50" i="20"/>
  <c r="H50" i="20"/>
  <c r="F50" i="20"/>
  <c r="D50" i="20"/>
  <c r="J49" i="20"/>
  <c r="H49" i="20"/>
  <c r="F49" i="20"/>
  <c r="D49" i="20"/>
  <c r="J45" i="20"/>
  <c r="H45" i="20"/>
  <c r="F45" i="20"/>
  <c r="D45" i="20"/>
  <c r="J44" i="20"/>
  <c r="H44" i="20"/>
  <c r="F44" i="20"/>
  <c r="D44" i="20"/>
  <c r="J43" i="20"/>
  <c r="H43" i="20"/>
  <c r="F43" i="20"/>
  <c r="D43" i="20"/>
  <c r="J42" i="20"/>
  <c r="H42" i="20"/>
  <c r="F42" i="20"/>
  <c r="D42" i="20"/>
  <c r="J41" i="20"/>
  <c r="H41" i="20"/>
  <c r="F41" i="20"/>
  <c r="D41" i="20"/>
  <c r="J40" i="20"/>
  <c r="H40" i="20"/>
  <c r="F40" i="20"/>
  <c r="D40" i="20"/>
  <c r="J39" i="20"/>
  <c r="H39" i="20"/>
  <c r="F39" i="20"/>
  <c r="D39" i="20"/>
  <c r="J37" i="20"/>
  <c r="H37" i="20"/>
  <c r="F37" i="20"/>
  <c r="D37" i="20"/>
  <c r="J36" i="20"/>
  <c r="H36" i="20"/>
  <c r="F36" i="20"/>
  <c r="D36" i="20"/>
  <c r="J35" i="20"/>
  <c r="H35" i="20"/>
  <c r="F35" i="20"/>
  <c r="D35" i="20"/>
  <c r="J33" i="20"/>
  <c r="H33" i="20"/>
  <c r="F33" i="20"/>
  <c r="D33" i="20"/>
  <c r="J32" i="20"/>
  <c r="H32" i="20"/>
  <c r="F32" i="20"/>
  <c r="D32" i="20"/>
  <c r="J28" i="20"/>
  <c r="H28" i="20"/>
  <c r="F28" i="20"/>
  <c r="D28" i="20"/>
  <c r="J27" i="20"/>
  <c r="H27" i="20"/>
  <c r="F27" i="20"/>
  <c r="D27" i="20"/>
  <c r="J26" i="20"/>
  <c r="H26" i="20"/>
  <c r="F26" i="20"/>
  <c r="D26" i="20"/>
  <c r="J24" i="20"/>
  <c r="H24" i="20"/>
  <c r="F24" i="20"/>
  <c r="D24" i="20"/>
  <c r="J23" i="20"/>
  <c r="H23" i="20"/>
  <c r="F23" i="20"/>
  <c r="D23" i="20"/>
  <c r="J22" i="20"/>
  <c r="H22" i="20"/>
  <c r="F22" i="20"/>
  <c r="D22" i="20"/>
  <c r="J21" i="20"/>
  <c r="H21" i="20"/>
  <c r="F21" i="20"/>
  <c r="D21" i="20"/>
  <c r="J20" i="20"/>
  <c r="H20" i="20"/>
  <c r="F20" i="20"/>
  <c r="D20" i="20"/>
  <c r="J19" i="20"/>
  <c r="H19" i="20"/>
  <c r="F19" i="20"/>
  <c r="D19" i="20"/>
  <c r="J18" i="20"/>
  <c r="H18" i="20"/>
  <c r="F18" i="20"/>
  <c r="D18" i="20"/>
  <c r="J16" i="20"/>
  <c r="H16" i="20"/>
  <c r="F16" i="20"/>
  <c r="D16" i="20"/>
  <c r="J15" i="20"/>
  <c r="H15" i="20"/>
  <c r="F15" i="20"/>
  <c r="D15" i="20"/>
  <c r="J13" i="20"/>
  <c r="H13" i="20"/>
  <c r="F13" i="20"/>
  <c r="D13" i="20"/>
  <c r="J12" i="20"/>
  <c r="H12" i="20"/>
  <c r="F12" i="20"/>
  <c r="D12" i="20"/>
  <c r="J11" i="20"/>
  <c r="H11" i="20"/>
  <c r="F11" i="20"/>
  <c r="D11" i="20"/>
  <c r="J10" i="20"/>
  <c r="H10" i="20"/>
  <c r="F10" i="20"/>
  <c r="D10" i="20"/>
  <c r="J9" i="20"/>
  <c r="H9" i="20"/>
  <c r="F9" i="20"/>
  <c r="D9" i="20"/>
  <c r="J8" i="20"/>
  <c r="H8" i="20"/>
  <c r="F8" i="20"/>
  <c r="D8" i="20"/>
  <c r="J7" i="20"/>
  <c r="H7" i="20"/>
  <c r="F7" i="20"/>
  <c r="D7" i="20"/>
  <c r="J6" i="20"/>
  <c r="H6" i="20"/>
  <c r="F6" i="20"/>
  <c r="D6" i="20"/>
  <c r="H4" i="20"/>
  <c r="F4" i="20"/>
  <c r="D4" i="20"/>
  <c r="D60" i="20" l="1"/>
  <c r="F60" i="20"/>
  <c r="H60" i="20"/>
  <c r="J60" i="20"/>
  <c r="J4" i="20"/>
  <c r="G60" i="19"/>
  <c r="E60" i="19"/>
  <c r="C60" i="19"/>
  <c r="B60" i="19"/>
  <c r="J59" i="19"/>
  <c r="H59" i="19"/>
  <c r="F59" i="19"/>
  <c r="D59" i="19"/>
  <c r="J57" i="19"/>
  <c r="H57" i="19"/>
  <c r="F57" i="19"/>
  <c r="D57" i="19"/>
  <c r="J55" i="19"/>
  <c r="H55" i="19"/>
  <c r="F55" i="19"/>
  <c r="D55" i="19"/>
  <c r="J54" i="19"/>
  <c r="H54" i="19"/>
  <c r="F54" i="19"/>
  <c r="D54" i="19"/>
  <c r="J51" i="19"/>
  <c r="H51" i="19"/>
  <c r="F51" i="19"/>
  <c r="D51" i="19"/>
  <c r="J50" i="19"/>
  <c r="H50" i="19"/>
  <c r="F50" i="19"/>
  <c r="D50" i="19"/>
  <c r="J49" i="19"/>
  <c r="H49" i="19"/>
  <c r="F49" i="19"/>
  <c r="D49" i="19"/>
  <c r="J47" i="19"/>
  <c r="H47" i="19"/>
  <c r="F47" i="19"/>
  <c r="D47" i="19"/>
  <c r="J45" i="19"/>
  <c r="H45" i="19"/>
  <c r="F45" i="19"/>
  <c r="D45" i="19"/>
  <c r="J44" i="19"/>
  <c r="H44" i="19"/>
  <c r="F44" i="19"/>
  <c r="D44" i="19"/>
  <c r="J43" i="19"/>
  <c r="H43" i="19"/>
  <c r="F43" i="19"/>
  <c r="D43" i="19"/>
  <c r="J40" i="19"/>
  <c r="H40" i="19"/>
  <c r="F40" i="19"/>
  <c r="D40" i="19"/>
  <c r="J35" i="19"/>
  <c r="H35" i="19"/>
  <c r="F35" i="19"/>
  <c r="D35" i="19"/>
  <c r="J33" i="19"/>
  <c r="H33" i="19"/>
  <c r="F33" i="19"/>
  <c r="D33" i="19"/>
  <c r="J32" i="19"/>
  <c r="H32" i="19"/>
  <c r="F32" i="19"/>
  <c r="D32" i="19"/>
  <c r="J28" i="19"/>
  <c r="H28" i="19"/>
  <c r="F28" i="19"/>
  <c r="D28" i="19"/>
  <c r="J27" i="19"/>
  <c r="H27" i="19"/>
  <c r="F27" i="19"/>
  <c r="D27" i="19"/>
  <c r="J26" i="19"/>
  <c r="H26" i="19"/>
  <c r="F26" i="19"/>
  <c r="D26" i="19"/>
  <c r="J24" i="19"/>
  <c r="H24" i="19"/>
  <c r="F24" i="19"/>
  <c r="D24" i="19"/>
  <c r="J23" i="19"/>
  <c r="H23" i="19"/>
  <c r="F23" i="19"/>
  <c r="D23" i="19"/>
  <c r="J22" i="19"/>
  <c r="H22" i="19"/>
  <c r="F22" i="19"/>
  <c r="D22" i="19"/>
  <c r="J21" i="19"/>
  <c r="H21" i="19"/>
  <c r="F21" i="19"/>
  <c r="D21" i="19"/>
  <c r="J20" i="19"/>
  <c r="H20" i="19"/>
  <c r="F20" i="19"/>
  <c r="D20" i="19"/>
  <c r="J18" i="19"/>
  <c r="H18" i="19"/>
  <c r="F18" i="19"/>
  <c r="D18" i="19"/>
  <c r="J15" i="19"/>
  <c r="H15" i="19"/>
  <c r="F15" i="19"/>
  <c r="D15" i="19"/>
  <c r="J13" i="19"/>
  <c r="H13" i="19"/>
  <c r="F13" i="19"/>
  <c r="D13" i="19"/>
  <c r="J12" i="19"/>
  <c r="H12" i="19"/>
  <c r="F12" i="19"/>
  <c r="D12" i="19"/>
  <c r="J10" i="19"/>
  <c r="H10" i="19"/>
  <c r="F10" i="19"/>
  <c r="D10" i="19"/>
  <c r="J9" i="19"/>
  <c r="H9" i="19"/>
  <c r="F9" i="19"/>
  <c r="D9" i="19"/>
  <c r="J8" i="19"/>
  <c r="H8" i="19"/>
  <c r="F8" i="19"/>
  <c r="D8" i="19"/>
  <c r="J6" i="19"/>
  <c r="H6" i="19"/>
  <c r="F6" i="19"/>
  <c r="D6" i="19"/>
  <c r="J4" i="19"/>
  <c r="H4" i="19"/>
  <c r="F4" i="19"/>
  <c r="D4" i="19"/>
  <c r="G60" i="18"/>
  <c r="E60" i="18"/>
  <c r="C60" i="18"/>
  <c r="B60" i="18"/>
  <c r="J59" i="18"/>
  <c r="H59" i="18"/>
  <c r="F59" i="18"/>
  <c r="D59" i="18"/>
  <c r="J57" i="18"/>
  <c r="H57" i="18"/>
  <c r="F57" i="18"/>
  <c r="D57" i="18"/>
  <c r="J55" i="18"/>
  <c r="H55" i="18"/>
  <c r="F55" i="18"/>
  <c r="D55" i="18"/>
  <c r="J54" i="18"/>
  <c r="H54" i="18"/>
  <c r="F54" i="18"/>
  <c r="D54" i="18"/>
  <c r="J51" i="18"/>
  <c r="H51" i="18"/>
  <c r="F51" i="18"/>
  <c r="D51" i="18"/>
  <c r="J50" i="18"/>
  <c r="H50" i="18"/>
  <c r="F50" i="18"/>
  <c r="D50" i="18"/>
  <c r="J49" i="18"/>
  <c r="H49" i="18"/>
  <c r="F49" i="18"/>
  <c r="D49" i="18"/>
  <c r="J47" i="18"/>
  <c r="H47" i="18"/>
  <c r="F47" i="18"/>
  <c r="D47" i="18"/>
  <c r="J45" i="18"/>
  <c r="H45" i="18"/>
  <c r="F45" i="18"/>
  <c r="D45" i="18"/>
  <c r="J44" i="18"/>
  <c r="H44" i="18"/>
  <c r="F44" i="18"/>
  <c r="D44" i="18"/>
  <c r="J43" i="18"/>
  <c r="H43" i="18"/>
  <c r="F43" i="18"/>
  <c r="D43" i="18"/>
  <c r="J40" i="18"/>
  <c r="H40" i="18"/>
  <c r="F40" i="18"/>
  <c r="D40" i="18"/>
  <c r="J35" i="18"/>
  <c r="H35" i="18"/>
  <c r="F35" i="18"/>
  <c r="D35" i="18"/>
  <c r="J33" i="18"/>
  <c r="H33" i="18"/>
  <c r="F33" i="18"/>
  <c r="D33" i="18"/>
  <c r="J32" i="18"/>
  <c r="H32" i="18"/>
  <c r="F32" i="18"/>
  <c r="D32" i="18"/>
  <c r="J28" i="18"/>
  <c r="H28" i="18"/>
  <c r="F28" i="18"/>
  <c r="D28" i="18"/>
  <c r="J27" i="18"/>
  <c r="H27" i="18"/>
  <c r="F27" i="18"/>
  <c r="D27" i="18"/>
  <c r="J26" i="18"/>
  <c r="H26" i="18"/>
  <c r="F26" i="18"/>
  <c r="D26" i="18"/>
  <c r="J24" i="18"/>
  <c r="H24" i="18"/>
  <c r="F24" i="18"/>
  <c r="D24" i="18"/>
  <c r="J23" i="18"/>
  <c r="H23" i="18"/>
  <c r="F23" i="18"/>
  <c r="D23" i="18"/>
  <c r="J22" i="18"/>
  <c r="H22" i="18"/>
  <c r="F22" i="18"/>
  <c r="D22" i="18"/>
  <c r="J21" i="18"/>
  <c r="H21" i="18"/>
  <c r="F21" i="18"/>
  <c r="D21" i="18"/>
  <c r="J20" i="18"/>
  <c r="H20" i="18"/>
  <c r="F20" i="18"/>
  <c r="D20" i="18"/>
  <c r="J18" i="18"/>
  <c r="H18" i="18"/>
  <c r="F18" i="18"/>
  <c r="D18" i="18"/>
  <c r="J15" i="18"/>
  <c r="H15" i="18"/>
  <c r="F15" i="18"/>
  <c r="D15" i="18"/>
  <c r="J13" i="18"/>
  <c r="H13" i="18"/>
  <c r="F13" i="18"/>
  <c r="D13" i="18"/>
  <c r="J12" i="18"/>
  <c r="H12" i="18"/>
  <c r="F12" i="18"/>
  <c r="D12" i="18"/>
  <c r="J10" i="18"/>
  <c r="H10" i="18"/>
  <c r="F10" i="18"/>
  <c r="D10" i="18"/>
  <c r="J9" i="18"/>
  <c r="H9" i="18"/>
  <c r="F9" i="18"/>
  <c r="D9" i="18"/>
  <c r="J8" i="18"/>
  <c r="H8" i="18"/>
  <c r="F8" i="18"/>
  <c r="D8" i="18"/>
  <c r="J6" i="18"/>
  <c r="H6" i="18"/>
  <c r="F6" i="18"/>
  <c r="D6" i="18"/>
  <c r="H4" i="18"/>
  <c r="F4" i="18"/>
  <c r="D4" i="18"/>
  <c r="H60" i="19" l="1"/>
  <c r="D60" i="19"/>
  <c r="F60" i="19"/>
  <c r="F60" i="18"/>
  <c r="D60" i="18"/>
  <c r="H60" i="18"/>
  <c r="J60" i="19"/>
  <c r="J60" i="18"/>
  <c r="J4" i="18"/>
  <c r="J59" i="16" l="1"/>
  <c r="H59" i="16"/>
  <c r="F59" i="16"/>
  <c r="D59" i="16"/>
  <c r="J58" i="16"/>
  <c r="H58" i="16"/>
  <c r="F58" i="16"/>
  <c r="D58" i="16"/>
  <c r="J57" i="16"/>
  <c r="H57" i="16"/>
  <c r="F57" i="16"/>
  <c r="D57" i="16"/>
  <c r="J55" i="16"/>
  <c r="H55" i="16"/>
  <c r="F55" i="16"/>
  <c r="D55" i="16"/>
  <c r="J54" i="16"/>
  <c r="H54" i="16"/>
  <c r="F54" i="16"/>
  <c r="D54" i="16"/>
  <c r="J53" i="16"/>
  <c r="H53" i="16"/>
  <c r="F53" i="16"/>
  <c r="D53" i="16"/>
  <c r="J52" i="16"/>
  <c r="H52" i="16"/>
  <c r="F52" i="16"/>
  <c r="D52" i="16"/>
  <c r="J51" i="16"/>
  <c r="H51" i="16"/>
  <c r="F51" i="16"/>
  <c r="D51" i="16"/>
  <c r="J50" i="16"/>
  <c r="H50" i="16"/>
  <c r="F50" i="16"/>
  <c r="D50" i="16"/>
  <c r="J49" i="16"/>
  <c r="H49" i="16"/>
  <c r="F49" i="16"/>
  <c r="D49" i="16"/>
  <c r="J48" i="16"/>
  <c r="H48" i="16"/>
  <c r="F48" i="16"/>
  <c r="D48" i="16"/>
  <c r="J47" i="16"/>
  <c r="H47" i="16"/>
  <c r="F47" i="16"/>
  <c r="D47" i="16"/>
  <c r="J46" i="16"/>
  <c r="H46" i="16"/>
  <c r="F46" i="16"/>
  <c r="D46" i="16"/>
  <c r="J45" i="16"/>
  <c r="H45" i="16"/>
  <c r="F45" i="16"/>
  <c r="D45" i="16"/>
  <c r="J44" i="16"/>
  <c r="H44" i="16"/>
  <c r="F44" i="16"/>
  <c r="D44" i="16"/>
  <c r="J43" i="16"/>
  <c r="H43" i="16"/>
  <c r="F43" i="16"/>
  <c r="D43" i="16"/>
  <c r="J42" i="16"/>
  <c r="H42" i="16"/>
  <c r="F42" i="16"/>
  <c r="D42" i="16"/>
  <c r="J40" i="16"/>
  <c r="H40" i="16"/>
  <c r="F40" i="16"/>
  <c r="D40" i="16"/>
  <c r="J39" i="16"/>
  <c r="H39" i="16"/>
  <c r="F39" i="16"/>
  <c r="D39" i="16"/>
  <c r="J37" i="16"/>
  <c r="H37" i="16"/>
  <c r="F37" i="16"/>
  <c r="D37" i="16"/>
  <c r="J36" i="16"/>
  <c r="H36" i="16"/>
  <c r="F36" i="16"/>
  <c r="D36" i="16"/>
  <c r="J35" i="16"/>
  <c r="H35" i="16"/>
  <c r="F35" i="16"/>
  <c r="D35" i="16"/>
  <c r="J34" i="16"/>
  <c r="H34" i="16"/>
  <c r="F34" i="16"/>
  <c r="D34" i="16"/>
  <c r="J33" i="16"/>
  <c r="H33" i="16"/>
  <c r="F33" i="16"/>
  <c r="D33" i="16"/>
  <c r="J32" i="16"/>
  <c r="H32" i="16"/>
  <c r="F32" i="16"/>
  <c r="D32" i="16"/>
  <c r="J28" i="16"/>
  <c r="H28" i="16"/>
  <c r="F28" i="16"/>
  <c r="D28" i="16"/>
  <c r="J27" i="16"/>
  <c r="H27" i="16"/>
  <c r="F27" i="16"/>
  <c r="D27" i="16"/>
  <c r="J26" i="16"/>
  <c r="H26" i="16"/>
  <c r="F26" i="16"/>
  <c r="D26" i="16"/>
  <c r="J24" i="16"/>
  <c r="H24" i="16"/>
  <c r="F24" i="16"/>
  <c r="D24" i="16"/>
  <c r="J23" i="16"/>
  <c r="H23" i="16"/>
  <c r="F23" i="16"/>
  <c r="D23" i="16"/>
  <c r="J22" i="16"/>
  <c r="H22" i="16"/>
  <c r="F22" i="16"/>
  <c r="D22" i="16"/>
  <c r="J21" i="16"/>
  <c r="H21" i="16"/>
  <c r="F21" i="16"/>
  <c r="D21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5" i="16"/>
  <c r="H15" i="16"/>
  <c r="F15" i="16"/>
  <c r="D15" i="16"/>
  <c r="J14" i="16"/>
  <c r="H14" i="16"/>
  <c r="F14" i="16"/>
  <c r="D14" i="16"/>
  <c r="J13" i="16"/>
  <c r="H13" i="16"/>
  <c r="F13" i="16"/>
  <c r="D13" i="16"/>
  <c r="J12" i="16"/>
  <c r="H12" i="16"/>
  <c r="F12" i="16"/>
  <c r="D12" i="16"/>
  <c r="J11" i="16"/>
  <c r="H11" i="16"/>
  <c r="F11" i="16"/>
  <c r="D11" i="16"/>
  <c r="J10" i="16"/>
  <c r="H10" i="16"/>
  <c r="F10" i="16"/>
  <c r="D10" i="16"/>
  <c r="J9" i="16"/>
  <c r="H9" i="16"/>
  <c r="F9" i="16"/>
  <c r="D9" i="16"/>
  <c r="J8" i="16"/>
  <c r="H8" i="16"/>
  <c r="F8" i="16"/>
  <c r="D8" i="16"/>
  <c r="J7" i="16"/>
  <c r="H7" i="16"/>
  <c r="F7" i="16"/>
  <c r="D7" i="16"/>
  <c r="J6" i="16"/>
  <c r="H6" i="16"/>
  <c r="F6" i="16"/>
  <c r="D6" i="16"/>
  <c r="J5" i="16"/>
  <c r="H5" i="16"/>
  <c r="F5" i="16"/>
  <c r="D5" i="16"/>
  <c r="J4" i="16"/>
  <c r="H4" i="16"/>
  <c r="F4" i="16"/>
  <c r="D4" i="16"/>
  <c r="J59" i="17"/>
  <c r="H59" i="17"/>
  <c r="F59" i="17"/>
  <c r="D59" i="17"/>
  <c r="J58" i="17"/>
  <c r="H58" i="17"/>
  <c r="F58" i="17"/>
  <c r="D58" i="17"/>
  <c r="J57" i="17"/>
  <c r="H57" i="17"/>
  <c r="F57" i="17"/>
  <c r="D57" i="17"/>
  <c r="J55" i="17"/>
  <c r="H55" i="17"/>
  <c r="F55" i="17"/>
  <c r="D55" i="17"/>
  <c r="J54" i="17"/>
  <c r="H54" i="17"/>
  <c r="F54" i="17"/>
  <c r="D54" i="17"/>
  <c r="J53" i="17"/>
  <c r="H53" i="17"/>
  <c r="F53" i="17"/>
  <c r="D53" i="17"/>
  <c r="J52" i="17"/>
  <c r="H52" i="17"/>
  <c r="F52" i="17"/>
  <c r="D52" i="17"/>
  <c r="J51" i="17"/>
  <c r="H51" i="17"/>
  <c r="F51" i="17"/>
  <c r="D51" i="17"/>
  <c r="J50" i="17"/>
  <c r="H50" i="17"/>
  <c r="F50" i="17"/>
  <c r="D50" i="17"/>
  <c r="J49" i="17"/>
  <c r="H49" i="17"/>
  <c r="F49" i="17"/>
  <c r="D49" i="17"/>
  <c r="J48" i="17"/>
  <c r="H48" i="17"/>
  <c r="F48" i="17"/>
  <c r="D48" i="17"/>
  <c r="J47" i="17"/>
  <c r="H47" i="17"/>
  <c r="F47" i="17"/>
  <c r="D47" i="17"/>
  <c r="J46" i="17"/>
  <c r="H46" i="17"/>
  <c r="F46" i="17"/>
  <c r="D46" i="17"/>
  <c r="J45" i="17"/>
  <c r="H45" i="17"/>
  <c r="F45" i="17"/>
  <c r="D45" i="17"/>
  <c r="J44" i="17"/>
  <c r="H44" i="17"/>
  <c r="F44" i="17"/>
  <c r="D44" i="17"/>
  <c r="J43" i="17"/>
  <c r="H43" i="17"/>
  <c r="F43" i="17"/>
  <c r="D43" i="17"/>
  <c r="J42" i="17"/>
  <c r="H42" i="17"/>
  <c r="F42" i="17"/>
  <c r="D42" i="17"/>
  <c r="J40" i="17"/>
  <c r="H40" i="17"/>
  <c r="F40" i="17"/>
  <c r="D40" i="17"/>
  <c r="J39" i="17"/>
  <c r="H39" i="17"/>
  <c r="F39" i="17"/>
  <c r="D39" i="17"/>
  <c r="J37" i="17"/>
  <c r="H37" i="17"/>
  <c r="F37" i="17"/>
  <c r="D37" i="17"/>
  <c r="J36" i="17"/>
  <c r="H36" i="17"/>
  <c r="F36" i="17"/>
  <c r="D36" i="17"/>
  <c r="J35" i="17"/>
  <c r="H35" i="17"/>
  <c r="F35" i="17"/>
  <c r="D35" i="17"/>
  <c r="J34" i="17"/>
  <c r="H34" i="17"/>
  <c r="F34" i="17"/>
  <c r="D34" i="17"/>
  <c r="J33" i="17"/>
  <c r="H33" i="17"/>
  <c r="F33" i="17"/>
  <c r="D33" i="17"/>
  <c r="J32" i="17"/>
  <c r="H32" i="17"/>
  <c r="F32" i="17"/>
  <c r="D32" i="17"/>
  <c r="J28" i="17"/>
  <c r="H28" i="17"/>
  <c r="F28" i="17"/>
  <c r="D28" i="17"/>
  <c r="J27" i="17"/>
  <c r="H27" i="17"/>
  <c r="F27" i="17"/>
  <c r="D27" i="17"/>
  <c r="J26" i="17"/>
  <c r="H26" i="17"/>
  <c r="F26" i="17"/>
  <c r="D26" i="17"/>
  <c r="J24" i="17"/>
  <c r="H24" i="17"/>
  <c r="F24" i="17"/>
  <c r="D24" i="17"/>
  <c r="J23" i="17"/>
  <c r="H23" i="17"/>
  <c r="F23" i="17"/>
  <c r="D23" i="17"/>
  <c r="J22" i="17"/>
  <c r="H22" i="17"/>
  <c r="F22" i="17"/>
  <c r="D22" i="17"/>
  <c r="J21" i="17"/>
  <c r="H21" i="17"/>
  <c r="F21" i="17"/>
  <c r="D21" i="17"/>
  <c r="J20" i="17"/>
  <c r="H20" i="17"/>
  <c r="F20" i="17"/>
  <c r="D20" i="17"/>
  <c r="J19" i="17"/>
  <c r="H19" i="17"/>
  <c r="F19" i="17"/>
  <c r="D19" i="17"/>
  <c r="J18" i="17"/>
  <c r="H18" i="17"/>
  <c r="F18" i="17"/>
  <c r="D18" i="17"/>
  <c r="J15" i="17"/>
  <c r="H15" i="17"/>
  <c r="F15" i="17"/>
  <c r="D15" i="17"/>
  <c r="J14" i="17"/>
  <c r="H14" i="17"/>
  <c r="F14" i="17"/>
  <c r="D14" i="17"/>
  <c r="J13" i="17"/>
  <c r="H13" i="17"/>
  <c r="F13" i="17"/>
  <c r="D13" i="17"/>
  <c r="J12" i="17"/>
  <c r="H12" i="17"/>
  <c r="F12" i="17"/>
  <c r="D12" i="17"/>
  <c r="J11" i="17"/>
  <c r="H11" i="17"/>
  <c r="F11" i="17"/>
  <c r="D11" i="17"/>
  <c r="J10" i="17"/>
  <c r="H10" i="17"/>
  <c r="F10" i="17"/>
  <c r="D10" i="17"/>
  <c r="J9" i="17"/>
  <c r="H9" i="17"/>
  <c r="F9" i="17"/>
  <c r="D9" i="17"/>
  <c r="J8" i="17"/>
  <c r="H8" i="17"/>
  <c r="F8" i="17"/>
  <c r="D8" i="17"/>
  <c r="J7" i="17"/>
  <c r="H7" i="17"/>
  <c r="F7" i="17"/>
  <c r="D7" i="17"/>
  <c r="J6" i="17"/>
  <c r="H6" i="17"/>
  <c r="F6" i="17"/>
  <c r="D6" i="17"/>
  <c r="J5" i="17"/>
  <c r="H5" i="17"/>
  <c r="F5" i="17"/>
  <c r="D5" i="17"/>
  <c r="J4" i="17"/>
  <c r="H4" i="17"/>
  <c r="F4" i="17"/>
  <c r="D4" i="17"/>
  <c r="C60" i="17" l="1"/>
  <c r="E60" i="17"/>
  <c r="G60" i="17"/>
  <c r="O59" i="14" l="1"/>
  <c r="M59" i="14"/>
  <c r="K59" i="14"/>
  <c r="I59" i="14"/>
  <c r="G59" i="14"/>
  <c r="E59" i="14"/>
  <c r="O58" i="14"/>
  <c r="M58" i="14"/>
  <c r="K58" i="14"/>
  <c r="I58" i="14"/>
  <c r="G58" i="14"/>
  <c r="E58" i="14"/>
  <c r="O54" i="14"/>
  <c r="K54" i="14"/>
  <c r="I54" i="14"/>
  <c r="G54" i="14"/>
  <c r="E54" i="14"/>
  <c r="M54" i="14" s="1"/>
  <c r="O53" i="14"/>
  <c r="M53" i="14"/>
  <c r="K53" i="14"/>
  <c r="I53" i="14"/>
  <c r="G53" i="14"/>
  <c r="E53" i="14"/>
  <c r="M52" i="14"/>
  <c r="I52" i="14"/>
  <c r="E52" i="14"/>
  <c r="O51" i="14"/>
  <c r="M51" i="14"/>
  <c r="K51" i="14"/>
  <c r="I51" i="14"/>
  <c r="G51" i="14"/>
  <c r="E51" i="14"/>
  <c r="M50" i="14"/>
  <c r="I50" i="14"/>
  <c r="E50" i="14"/>
  <c r="O49" i="14"/>
  <c r="M49" i="14"/>
  <c r="K49" i="14"/>
  <c r="I49" i="14"/>
  <c r="G49" i="14"/>
  <c r="E49" i="14"/>
  <c r="O48" i="14"/>
  <c r="M48" i="14"/>
  <c r="K48" i="14"/>
  <c r="I48" i="14"/>
  <c r="G48" i="14"/>
  <c r="E48" i="14"/>
  <c r="O47" i="14"/>
  <c r="M47" i="14"/>
  <c r="K47" i="14"/>
  <c r="I47" i="14"/>
  <c r="G47" i="14"/>
  <c r="E47" i="14"/>
  <c r="O46" i="14"/>
  <c r="M46" i="14"/>
  <c r="K46" i="14"/>
  <c r="I46" i="14"/>
  <c r="G46" i="14"/>
  <c r="E46" i="14"/>
  <c r="O45" i="14"/>
  <c r="M45" i="14"/>
  <c r="K45" i="14"/>
  <c r="I45" i="14"/>
  <c r="G45" i="14"/>
  <c r="E45" i="14"/>
  <c r="O44" i="14"/>
  <c r="M44" i="14"/>
  <c r="K44" i="14"/>
  <c r="I44" i="14"/>
  <c r="G44" i="14"/>
  <c r="E44" i="14"/>
  <c r="O43" i="14"/>
  <c r="M43" i="14"/>
  <c r="K43" i="14"/>
  <c r="I43" i="14"/>
  <c r="G43" i="14"/>
  <c r="E43" i="14"/>
  <c r="M42" i="14"/>
  <c r="I42" i="14"/>
  <c r="E42" i="14"/>
  <c r="M41" i="14"/>
  <c r="I41" i="14"/>
  <c r="E41" i="14"/>
  <c r="O40" i="14"/>
  <c r="M40" i="14"/>
  <c r="K40" i="14"/>
  <c r="I40" i="14"/>
  <c r="G40" i="14"/>
  <c r="E40" i="14"/>
  <c r="M39" i="14"/>
  <c r="I39" i="14"/>
  <c r="E39" i="14"/>
  <c r="O37" i="14"/>
  <c r="M37" i="14"/>
  <c r="K37" i="14"/>
  <c r="I37" i="14"/>
  <c r="G37" i="14"/>
  <c r="E37" i="14"/>
  <c r="O36" i="14"/>
  <c r="M36" i="14"/>
  <c r="K36" i="14"/>
  <c r="I36" i="14"/>
  <c r="G36" i="14"/>
  <c r="E36" i="14"/>
  <c r="O35" i="14"/>
  <c r="M35" i="14"/>
  <c r="K35" i="14"/>
  <c r="I35" i="14"/>
  <c r="G35" i="14"/>
  <c r="E35" i="14"/>
  <c r="O34" i="14"/>
  <c r="M34" i="14"/>
  <c r="K34" i="14"/>
  <c r="I34" i="14"/>
  <c r="G34" i="14"/>
  <c r="E34" i="14"/>
  <c r="O33" i="14"/>
  <c r="M33" i="14"/>
  <c r="K33" i="14"/>
  <c r="I33" i="14"/>
  <c r="G33" i="14"/>
  <c r="E33" i="14"/>
  <c r="O32" i="14"/>
  <c r="M32" i="14"/>
  <c r="K32" i="14"/>
  <c r="I32" i="14"/>
  <c r="G32" i="14"/>
  <c r="E32" i="14"/>
  <c r="O31" i="14"/>
  <c r="M31" i="14"/>
  <c r="K31" i="14"/>
  <c r="I31" i="14"/>
  <c r="G31" i="14"/>
  <c r="E31" i="14"/>
  <c r="O30" i="14"/>
  <c r="M30" i="14"/>
  <c r="K30" i="14"/>
  <c r="I30" i="14"/>
  <c r="G30" i="14"/>
  <c r="E30" i="14"/>
  <c r="O29" i="14"/>
  <c r="M29" i="14"/>
  <c r="K29" i="14"/>
  <c r="I29" i="14"/>
  <c r="G29" i="14"/>
  <c r="E29" i="14"/>
  <c r="O28" i="14"/>
  <c r="M28" i="14"/>
  <c r="K28" i="14"/>
  <c r="I28" i="14"/>
  <c r="G28" i="14"/>
  <c r="E28" i="14"/>
  <c r="O27" i="14"/>
  <c r="M27" i="14"/>
  <c r="K27" i="14"/>
  <c r="I27" i="14"/>
  <c r="G27" i="14"/>
  <c r="E27" i="14"/>
  <c r="M25" i="14"/>
  <c r="I25" i="14"/>
  <c r="E25" i="14"/>
  <c r="O24" i="14"/>
  <c r="M24" i="14"/>
  <c r="K24" i="14"/>
  <c r="I24" i="14"/>
  <c r="G24" i="14"/>
  <c r="E24" i="14"/>
  <c r="O23" i="14"/>
  <c r="M23" i="14"/>
  <c r="K23" i="14"/>
  <c r="I23" i="14"/>
  <c r="G23" i="14"/>
  <c r="E23" i="14"/>
  <c r="O22" i="14"/>
  <c r="M22" i="14"/>
  <c r="K22" i="14"/>
  <c r="I22" i="14"/>
  <c r="G22" i="14"/>
  <c r="E22" i="14"/>
  <c r="O21" i="14"/>
  <c r="M21" i="14"/>
  <c r="K21" i="14"/>
  <c r="I21" i="14"/>
  <c r="G21" i="14"/>
  <c r="E21" i="14"/>
  <c r="O20" i="14"/>
  <c r="M20" i="14"/>
  <c r="K20" i="14"/>
  <c r="I20" i="14"/>
  <c r="G20" i="14"/>
  <c r="E20" i="14"/>
  <c r="O19" i="14"/>
  <c r="M19" i="14"/>
  <c r="K19" i="14"/>
  <c r="I19" i="14"/>
  <c r="G19" i="14"/>
  <c r="E19" i="14"/>
  <c r="P18" i="14"/>
  <c r="O17" i="14"/>
  <c r="M17" i="14"/>
  <c r="K17" i="14"/>
  <c r="I17" i="14"/>
  <c r="G17" i="14"/>
  <c r="E17" i="14"/>
  <c r="O16" i="14"/>
  <c r="M16" i="14"/>
  <c r="K16" i="14"/>
  <c r="I16" i="14"/>
  <c r="G16" i="14"/>
  <c r="E16" i="14"/>
  <c r="M15" i="14"/>
  <c r="I15" i="14"/>
  <c r="E15" i="14"/>
  <c r="O14" i="14"/>
  <c r="M14" i="14"/>
  <c r="K14" i="14"/>
  <c r="I14" i="14"/>
  <c r="G14" i="14"/>
  <c r="E14" i="14"/>
  <c r="O13" i="14"/>
  <c r="M13" i="14"/>
  <c r="K13" i="14"/>
  <c r="I13" i="14"/>
  <c r="G13" i="14"/>
  <c r="E13" i="14"/>
  <c r="O12" i="14"/>
  <c r="M12" i="14"/>
  <c r="K12" i="14"/>
  <c r="I12" i="14"/>
  <c r="G12" i="14"/>
  <c r="E12" i="14"/>
  <c r="O10" i="14"/>
  <c r="M10" i="14"/>
  <c r="K10" i="14"/>
  <c r="I10" i="14"/>
  <c r="G10" i="14"/>
  <c r="E10" i="14"/>
  <c r="O9" i="14"/>
  <c r="M9" i="14"/>
  <c r="K9" i="14"/>
  <c r="I9" i="14"/>
  <c r="G9" i="14"/>
  <c r="E9" i="14"/>
  <c r="O8" i="14"/>
  <c r="M8" i="14"/>
  <c r="K8" i="14"/>
  <c r="I8" i="14"/>
  <c r="G8" i="14"/>
  <c r="E8" i="14"/>
  <c r="O7" i="14"/>
  <c r="M7" i="14"/>
  <c r="K7" i="14"/>
  <c r="I7" i="14"/>
  <c r="G7" i="14"/>
  <c r="E7" i="14"/>
  <c r="O6" i="14"/>
  <c r="M6" i="14"/>
  <c r="K6" i="14"/>
  <c r="I6" i="14"/>
  <c r="G6" i="14"/>
  <c r="E6" i="14"/>
  <c r="O5" i="14"/>
  <c r="M5" i="14"/>
  <c r="K5" i="14"/>
  <c r="I5" i="14"/>
  <c r="G5" i="14"/>
  <c r="E5" i="14"/>
  <c r="S4" i="14"/>
  <c r="Q4" i="14"/>
  <c r="O4" i="14"/>
  <c r="M4" i="14"/>
  <c r="K4" i="14"/>
  <c r="I4" i="14"/>
  <c r="G4" i="14"/>
  <c r="E4" i="14"/>
  <c r="J59" i="11" l="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7" i="11"/>
  <c r="J36" i="11"/>
  <c r="J35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4" i="11"/>
  <c r="C60" i="6" l="1"/>
  <c r="B60" i="17" l="1"/>
  <c r="G60" i="16"/>
  <c r="E60" i="16"/>
  <c r="C60" i="16"/>
  <c r="B60" i="16"/>
  <c r="N60" i="15"/>
  <c r="L60" i="15"/>
  <c r="J60" i="15"/>
  <c r="H60" i="15"/>
  <c r="F60" i="15"/>
  <c r="R60" i="15" s="1"/>
  <c r="D60" i="15"/>
  <c r="P60" i="15" s="1"/>
  <c r="C60" i="15"/>
  <c r="B60" i="15"/>
  <c r="N60" i="14"/>
  <c r="L60" i="14"/>
  <c r="J60" i="14"/>
  <c r="H60" i="14"/>
  <c r="F60" i="14"/>
  <c r="D60" i="14"/>
  <c r="P60" i="14" s="1"/>
  <c r="C60" i="14"/>
  <c r="B60" i="14"/>
  <c r="G60" i="12"/>
  <c r="E60" i="12"/>
  <c r="C60" i="12"/>
  <c r="B60" i="12"/>
  <c r="J59" i="12"/>
  <c r="H59" i="12"/>
  <c r="F59" i="12"/>
  <c r="D59" i="12"/>
  <c r="J58" i="12"/>
  <c r="H58" i="12"/>
  <c r="F58" i="12"/>
  <c r="D58" i="12"/>
  <c r="J57" i="12"/>
  <c r="H57" i="12"/>
  <c r="F57" i="12"/>
  <c r="D57" i="12"/>
  <c r="J56" i="12"/>
  <c r="H56" i="12"/>
  <c r="F56" i="12"/>
  <c r="D56" i="12"/>
  <c r="J55" i="12"/>
  <c r="H55" i="12"/>
  <c r="F55" i="12"/>
  <c r="D55" i="12"/>
  <c r="J54" i="12"/>
  <c r="H54" i="12"/>
  <c r="F54" i="12"/>
  <c r="D54" i="12"/>
  <c r="J53" i="12"/>
  <c r="H53" i="12"/>
  <c r="F53" i="12"/>
  <c r="D53" i="12"/>
  <c r="J52" i="12"/>
  <c r="H52" i="12"/>
  <c r="F52" i="12"/>
  <c r="D52" i="12"/>
  <c r="J51" i="12"/>
  <c r="H51" i="12"/>
  <c r="F51" i="12"/>
  <c r="D51" i="12"/>
  <c r="J50" i="12"/>
  <c r="H50" i="12"/>
  <c r="F50" i="12"/>
  <c r="D50" i="12"/>
  <c r="J49" i="12"/>
  <c r="H49" i="12"/>
  <c r="F49" i="12"/>
  <c r="D49" i="12"/>
  <c r="J48" i="12"/>
  <c r="H48" i="12"/>
  <c r="F48" i="12"/>
  <c r="D48" i="12"/>
  <c r="J47" i="12"/>
  <c r="H47" i="12"/>
  <c r="F47" i="12"/>
  <c r="D47" i="12"/>
  <c r="J46" i="12"/>
  <c r="H46" i="12"/>
  <c r="F46" i="12"/>
  <c r="D46" i="12"/>
  <c r="J45" i="12"/>
  <c r="H45" i="12"/>
  <c r="F45" i="12"/>
  <c r="D45" i="12"/>
  <c r="J44" i="12"/>
  <c r="H44" i="12"/>
  <c r="F44" i="12"/>
  <c r="D44" i="12"/>
  <c r="J43" i="12"/>
  <c r="H43" i="12"/>
  <c r="F43" i="12"/>
  <c r="D43" i="12"/>
  <c r="J42" i="12"/>
  <c r="H42" i="12"/>
  <c r="F42" i="12"/>
  <c r="D42" i="12"/>
  <c r="J41" i="12"/>
  <c r="H41" i="12"/>
  <c r="F41" i="12"/>
  <c r="D41" i="12"/>
  <c r="J40" i="12"/>
  <c r="H40" i="12"/>
  <c r="F40" i="12"/>
  <c r="D40" i="12"/>
  <c r="J39" i="12"/>
  <c r="H39" i="12"/>
  <c r="F39" i="12"/>
  <c r="D39" i="12"/>
  <c r="J37" i="12"/>
  <c r="H37" i="12"/>
  <c r="F37" i="12"/>
  <c r="D37" i="12"/>
  <c r="J36" i="12"/>
  <c r="H36" i="12"/>
  <c r="F36" i="12"/>
  <c r="D36" i="12"/>
  <c r="J35" i="12"/>
  <c r="H35" i="12"/>
  <c r="F35" i="12"/>
  <c r="D35" i="12"/>
  <c r="J33" i="12"/>
  <c r="H33" i="12"/>
  <c r="F33" i="12"/>
  <c r="D33" i="12"/>
  <c r="J32" i="12"/>
  <c r="H32" i="12"/>
  <c r="F32" i="12"/>
  <c r="D32" i="12"/>
  <c r="J31" i="12"/>
  <c r="H31" i="12"/>
  <c r="F31" i="12"/>
  <c r="D31" i="12"/>
  <c r="J30" i="12"/>
  <c r="H30" i="12"/>
  <c r="F30" i="12"/>
  <c r="D30" i="12"/>
  <c r="J29" i="12"/>
  <c r="H29" i="12"/>
  <c r="F29" i="12"/>
  <c r="D29" i="12"/>
  <c r="J28" i="12"/>
  <c r="H28" i="12"/>
  <c r="F28" i="12"/>
  <c r="D28" i="12"/>
  <c r="J27" i="12"/>
  <c r="H27" i="12"/>
  <c r="F27" i="12"/>
  <c r="D27" i="12"/>
  <c r="J26" i="12"/>
  <c r="H26" i="12"/>
  <c r="F26" i="12"/>
  <c r="D26" i="12"/>
  <c r="J25" i="12"/>
  <c r="H25" i="12"/>
  <c r="F25" i="12"/>
  <c r="D25" i="12"/>
  <c r="J24" i="12"/>
  <c r="H24" i="12"/>
  <c r="F24" i="12"/>
  <c r="D24" i="12"/>
  <c r="J23" i="12"/>
  <c r="H23" i="12"/>
  <c r="F23" i="12"/>
  <c r="D23" i="12"/>
  <c r="J22" i="12"/>
  <c r="H22" i="12"/>
  <c r="F22" i="12"/>
  <c r="D22" i="12"/>
  <c r="J21" i="12"/>
  <c r="H21" i="12"/>
  <c r="F21" i="12"/>
  <c r="D21" i="12"/>
  <c r="J20" i="12"/>
  <c r="H20" i="12"/>
  <c r="F20" i="12"/>
  <c r="D20" i="12"/>
  <c r="J19" i="12"/>
  <c r="H19" i="12"/>
  <c r="F19" i="12"/>
  <c r="D19" i="12"/>
  <c r="J18" i="12"/>
  <c r="H18" i="12"/>
  <c r="F18" i="12"/>
  <c r="D18" i="12"/>
  <c r="J17" i="12"/>
  <c r="H17" i="12"/>
  <c r="F17" i="12"/>
  <c r="D17" i="12"/>
  <c r="J16" i="12"/>
  <c r="H16" i="12"/>
  <c r="F16" i="12"/>
  <c r="D16" i="12"/>
  <c r="J15" i="12"/>
  <c r="H15" i="12"/>
  <c r="F15" i="12"/>
  <c r="D15" i="12"/>
  <c r="J14" i="12"/>
  <c r="H14" i="12"/>
  <c r="F14" i="12"/>
  <c r="D14" i="12"/>
  <c r="J13" i="12"/>
  <c r="H13" i="12"/>
  <c r="F13" i="12"/>
  <c r="D13" i="12"/>
  <c r="J12" i="12"/>
  <c r="H12" i="12"/>
  <c r="F12" i="12"/>
  <c r="D12" i="12"/>
  <c r="J11" i="12"/>
  <c r="H11" i="12"/>
  <c r="F11" i="12"/>
  <c r="D11" i="12"/>
  <c r="J10" i="12"/>
  <c r="H10" i="12"/>
  <c r="F10" i="12"/>
  <c r="D10" i="12"/>
  <c r="J9" i="12"/>
  <c r="H9" i="12"/>
  <c r="F9" i="12"/>
  <c r="D9" i="12"/>
  <c r="J8" i="12"/>
  <c r="H8" i="12"/>
  <c r="F8" i="12"/>
  <c r="D8" i="12"/>
  <c r="J7" i="12"/>
  <c r="H7" i="12"/>
  <c r="F7" i="12"/>
  <c r="D7" i="12"/>
  <c r="J6" i="12"/>
  <c r="H6" i="12"/>
  <c r="F6" i="12"/>
  <c r="D6" i="12"/>
  <c r="J4" i="12"/>
  <c r="H4" i="12"/>
  <c r="F4" i="12"/>
  <c r="D4" i="12"/>
  <c r="G60" i="11"/>
  <c r="E60" i="11"/>
  <c r="C60" i="11"/>
  <c r="B60" i="11"/>
  <c r="H59" i="11"/>
  <c r="F59" i="11"/>
  <c r="D59" i="11"/>
  <c r="H58" i="11"/>
  <c r="F58" i="11"/>
  <c r="D58" i="11"/>
  <c r="H57" i="11"/>
  <c r="F57" i="11"/>
  <c r="D57" i="11"/>
  <c r="H56" i="11"/>
  <c r="F56" i="11"/>
  <c r="D56" i="11"/>
  <c r="H55" i="11"/>
  <c r="F55" i="11"/>
  <c r="D55" i="11"/>
  <c r="H54" i="11"/>
  <c r="F54" i="11"/>
  <c r="D54" i="11"/>
  <c r="H53" i="11"/>
  <c r="F53" i="11"/>
  <c r="D53" i="11"/>
  <c r="H52" i="11"/>
  <c r="F52" i="11"/>
  <c r="D52" i="11"/>
  <c r="H51" i="11"/>
  <c r="F51" i="11"/>
  <c r="D51" i="11"/>
  <c r="H50" i="11"/>
  <c r="F50" i="11"/>
  <c r="D50" i="11"/>
  <c r="H49" i="11"/>
  <c r="F49" i="11"/>
  <c r="D49" i="11"/>
  <c r="H48" i="11"/>
  <c r="F48" i="11"/>
  <c r="D48" i="11"/>
  <c r="H47" i="11"/>
  <c r="F47" i="11"/>
  <c r="D47" i="11"/>
  <c r="H46" i="11"/>
  <c r="F46" i="11"/>
  <c r="D46" i="11"/>
  <c r="H45" i="11"/>
  <c r="F45" i="11"/>
  <c r="D45" i="11"/>
  <c r="H44" i="11"/>
  <c r="F44" i="11"/>
  <c r="D44" i="11"/>
  <c r="H43" i="11"/>
  <c r="F43" i="11"/>
  <c r="D43" i="11"/>
  <c r="H42" i="11"/>
  <c r="F42" i="11"/>
  <c r="D42" i="11"/>
  <c r="H41" i="11"/>
  <c r="F41" i="11"/>
  <c r="D41" i="11"/>
  <c r="H40" i="11"/>
  <c r="F40" i="11"/>
  <c r="D40" i="11"/>
  <c r="H39" i="11"/>
  <c r="F39" i="11"/>
  <c r="D39" i="11"/>
  <c r="H37" i="11"/>
  <c r="F37" i="11"/>
  <c r="D37" i="11"/>
  <c r="H36" i="11"/>
  <c r="F36" i="11"/>
  <c r="D36" i="11"/>
  <c r="H35" i="11"/>
  <c r="F35" i="11"/>
  <c r="D35" i="11"/>
  <c r="H33" i="11"/>
  <c r="F33" i="11"/>
  <c r="D33" i="11"/>
  <c r="H32" i="11"/>
  <c r="F32" i="11"/>
  <c r="D32" i="11"/>
  <c r="H31" i="11"/>
  <c r="F31" i="11"/>
  <c r="D31" i="11"/>
  <c r="H30" i="11"/>
  <c r="F30" i="11"/>
  <c r="D30" i="11"/>
  <c r="H29" i="11"/>
  <c r="F29" i="11"/>
  <c r="D29" i="11"/>
  <c r="H28" i="11"/>
  <c r="F28" i="11"/>
  <c r="D28" i="11"/>
  <c r="H27" i="11"/>
  <c r="F27" i="11"/>
  <c r="D27" i="11"/>
  <c r="H26" i="11"/>
  <c r="F26" i="11"/>
  <c r="D26" i="11"/>
  <c r="H25" i="11"/>
  <c r="F25" i="11"/>
  <c r="D25" i="11"/>
  <c r="H24" i="11"/>
  <c r="F24" i="11"/>
  <c r="D24" i="11"/>
  <c r="H23" i="11"/>
  <c r="F23" i="11"/>
  <c r="D23" i="11"/>
  <c r="H22" i="11"/>
  <c r="F22" i="11"/>
  <c r="D22" i="11"/>
  <c r="H21" i="11"/>
  <c r="F21" i="11"/>
  <c r="D21" i="11"/>
  <c r="H20" i="11"/>
  <c r="F20" i="11"/>
  <c r="D20" i="11"/>
  <c r="H19" i="11"/>
  <c r="F19" i="11"/>
  <c r="D19" i="11"/>
  <c r="H18" i="11"/>
  <c r="F18" i="11"/>
  <c r="D18" i="11"/>
  <c r="H17" i="11"/>
  <c r="F17" i="11"/>
  <c r="D17" i="11"/>
  <c r="H16" i="11"/>
  <c r="F16" i="11"/>
  <c r="D16" i="11"/>
  <c r="H15" i="11"/>
  <c r="F15" i="11"/>
  <c r="D15" i="11"/>
  <c r="H14" i="11"/>
  <c r="F14" i="11"/>
  <c r="D14" i="11"/>
  <c r="H13" i="11"/>
  <c r="F13" i="11"/>
  <c r="D13" i="11"/>
  <c r="H12" i="11"/>
  <c r="F12" i="11"/>
  <c r="D12" i="11"/>
  <c r="H11" i="11"/>
  <c r="F11" i="11"/>
  <c r="D11" i="11"/>
  <c r="H10" i="11"/>
  <c r="F10" i="11"/>
  <c r="D10" i="11"/>
  <c r="H9" i="11"/>
  <c r="F9" i="11"/>
  <c r="D9" i="11"/>
  <c r="H8" i="11"/>
  <c r="F8" i="11"/>
  <c r="D8" i="11"/>
  <c r="H7" i="11"/>
  <c r="F7" i="11"/>
  <c r="D7" i="11"/>
  <c r="H6" i="11"/>
  <c r="F6" i="11"/>
  <c r="D6" i="11"/>
  <c r="H4" i="11"/>
  <c r="F4" i="11"/>
  <c r="D4" i="11"/>
  <c r="G60" i="9"/>
  <c r="E60" i="9"/>
  <c r="C60" i="9"/>
  <c r="B60" i="9"/>
  <c r="J59" i="9"/>
  <c r="H59" i="9"/>
  <c r="F59" i="9"/>
  <c r="D59" i="9"/>
  <c r="J58" i="9"/>
  <c r="H58" i="9"/>
  <c r="F58" i="9"/>
  <c r="D58" i="9"/>
  <c r="J57" i="9"/>
  <c r="H57" i="9"/>
  <c r="F57" i="9"/>
  <c r="D57" i="9"/>
  <c r="J56" i="9"/>
  <c r="H56" i="9"/>
  <c r="F56" i="9"/>
  <c r="D56" i="9"/>
  <c r="J55" i="9"/>
  <c r="H55" i="9"/>
  <c r="F55" i="9"/>
  <c r="D55" i="9"/>
  <c r="J54" i="9"/>
  <c r="H54" i="9"/>
  <c r="F54" i="9"/>
  <c r="D54" i="9"/>
  <c r="J53" i="9"/>
  <c r="H53" i="9"/>
  <c r="F53" i="9"/>
  <c r="D53" i="9"/>
  <c r="J52" i="9"/>
  <c r="H52" i="9"/>
  <c r="F52" i="9"/>
  <c r="D52" i="9"/>
  <c r="J51" i="9"/>
  <c r="H51" i="9"/>
  <c r="F51" i="9"/>
  <c r="D51" i="9"/>
  <c r="J50" i="9"/>
  <c r="H50" i="9"/>
  <c r="F50" i="9"/>
  <c r="D50" i="9"/>
  <c r="J49" i="9"/>
  <c r="H49" i="9"/>
  <c r="F49" i="9"/>
  <c r="D49" i="9"/>
  <c r="J48" i="9"/>
  <c r="H48" i="9"/>
  <c r="F48" i="9"/>
  <c r="D48" i="9"/>
  <c r="J46" i="9"/>
  <c r="H46" i="9"/>
  <c r="F46" i="9"/>
  <c r="D46" i="9"/>
  <c r="J45" i="9"/>
  <c r="H45" i="9"/>
  <c r="F45" i="9"/>
  <c r="D45" i="9"/>
  <c r="J44" i="9"/>
  <c r="H44" i="9"/>
  <c r="F44" i="9"/>
  <c r="D44" i="9"/>
  <c r="J43" i="9"/>
  <c r="H43" i="9"/>
  <c r="F43" i="9"/>
  <c r="D43" i="9"/>
  <c r="J42" i="9"/>
  <c r="H42" i="9"/>
  <c r="F42" i="9"/>
  <c r="D42" i="9"/>
  <c r="J41" i="9"/>
  <c r="H41" i="9"/>
  <c r="F41" i="9"/>
  <c r="D41" i="9"/>
  <c r="J40" i="9"/>
  <c r="H40" i="9"/>
  <c r="F40" i="9"/>
  <c r="D40" i="9"/>
  <c r="J39" i="9"/>
  <c r="H39" i="9"/>
  <c r="F39" i="9"/>
  <c r="D39" i="9"/>
  <c r="J38" i="9"/>
  <c r="H38" i="9"/>
  <c r="F38" i="9"/>
  <c r="D38" i="9"/>
  <c r="J37" i="9"/>
  <c r="H37" i="9"/>
  <c r="F37" i="9"/>
  <c r="D37" i="9"/>
  <c r="J36" i="9"/>
  <c r="H36" i="9"/>
  <c r="F36" i="9"/>
  <c r="D36" i="9"/>
  <c r="J35" i="9"/>
  <c r="H35" i="9"/>
  <c r="F35" i="9"/>
  <c r="D35" i="9"/>
  <c r="J34" i="9"/>
  <c r="H34" i="9"/>
  <c r="F34" i="9"/>
  <c r="D34" i="9"/>
  <c r="J33" i="9"/>
  <c r="H33" i="9"/>
  <c r="F33" i="9"/>
  <c r="D33" i="9"/>
  <c r="J32" i="9"/>
  <c r="H32" i="9"/>
  <c r="F32" i="9"/>
  <c r="D32" i="9"/>
  <c r="J31" i="9"/>
  <c r="H31" i="9"/>
  <c r="F31" i="9"/>
  <c r="D31" i="9"/>
  <c r="J28" i="9"/>
  <c r="H28" i="9"/>
  <c r="F28" i="9"/>
  <c r="D28" i="9"/>
  <c r="J27" i="9"/>
  <c r="H27" i="9"/>
  <c r="F27" i="9"/>
  <c r="D27" i="9"/>
  <c r="J26" i="9"/>
  <c r="H26" i="9"/>
  <c r="F26" i="9"/>
  <c r="D26" i="9"/>
  <c r="J25" i="9"/>
  <c r="H25" i="9"/>
  <c r="F25" i="9"/>
  <c r="D25" i="9"/>
  <c r="J24" i="9"/>
  <c r="H24" i="9"/>
  <c r="F24" i="9"/>
  <c r="D24" i="9"/>
  <c r="J23" i="9"/>
  <c r="H23" i="9"/>
  <c r="F23" i="9"/>
  <c r="D23" i="9"/>
  <c r="J22" i="9"/>
  <c r="H22" i="9"/>
  <c r="F22" i="9"/>
  <c r="D22" i="9"/>
  <c r="J21" i="9"/>
  <c r="H21" i="9"/>
  <c r="F21" i="9"/>
  <c r="D21" i="9"/>
  <c r="J20" i="9"/>
  <c r="H20" i="9"/>
  <c r="F20" i="9"/>
  <c r="D20" i="9"/>
  <c r="J19" i="9"/>
  <c r="H19" i="9"/>
  <c r="F19" i="9"/>
  <c r="D19" i="9"/>
  <c r="J18" i="9"/>
  <c r="H18" i="9"/>
  <c r="F18" i="9"/>
  <c r="D18" i="9"/>
  <c r="J17" i="9"/>
  <c r="H17" i="9"/>
  <c r="F17" i="9"/>
  <c r="D17" i="9"/>
  <c r="J16" i="9"/>
  <c r="H16" i="9"/>
  <c r="F16" i="9"/>
  <c r="D16" i="9"/>
  <c r="J15" i="9"/>
  <c r="H15" i="9"/>
  <c r="F15" i="9"/>
  <c r="D15" i="9"/>
  <c r="J14" i="9"/>
  <c r="H14" i="9"/>
  <c r="F14" i="9"/>
  <c r="D14" i="9"/>
  <c r="J13" i="9"/>
  <c r="H13" i="9"/>
  <c r="F13" i="9"/>
  <c r="D13" i="9"/>
  <c r="J12" i="9"/>
  <c r="H12" i="9"/>
  <c r="F12" i="9"/>
  <c r="D12" i="9"/>
  <c r="J11" i="9"/>
  <c r="H11" i="9"/>
  <c r="F11" i="9"/>
  <c r="D11" i="9"/>
  <c r="J10" i="9"/>
  <c r="H10" i="9"/>
  <c r="F10" i="9"/>
  <c r="D10" i="9"/>
  <c r="J9" i="9"/>
  <c r="H9" i="9"/>
  <c r="F9" i="9"/>
  <c r="D9" i="9"/>
  <c r="J8" i="9"/>
  <c r="H8" i="9"/>
  <c r="F8" i="9"/>
  <c r="D8" i="9"/>
  <c r="J7" i="9"/>
  <c r="H7" i="9"/>
  <c r="F7" i="9"/>
  <c r="D7" i="9"/>
  <c r="J6" i="9"/>
  <c r="H6" i="9"/>
  <c r="F6" i="9"/>
  <c r="D6" i="9"/>
  <c r="J5" i="9"/>
  <c r="H5" i="9"/>
  <c r="F5" i="9"/>
  <c r="D5" i="9"/>
  <c r="H4" i="9"/>
  <c r="F4" i="9"/>
  <c r="D4" i="9"/>
  <c r="G60" i="7"/>
  <c r="E60" i="7"/>
  <c r="C60" i="7"/>
  <c r="B60" i="7"/>
  <c r="J59" i="7"/>
  <c r="H59" i="7"/>
  <c r="F59" i="7"/>
  <c r="D59" i="7"/>
  <c r="J58" i="7"/>
  <c r="H58" i="7"/>
  <c r="F58" i="7"/>
  <c r="D58" i="7"/>
  <c r="J57" i="7"/>
  <c r="H57" i="7"/>
  <c r="F57" i="7"/>
  <c r="D57" i="7"/>
  <c r="J56" i="7"/>
  <c r="H56" i="7"/>
  <c r="F56" i="7"/>
  <c r="D56" i="7"/>
  <c r="J55" i="7"/>
  <c r="H55" i="7"/>
  <c r="F55" i="7"/>
  <c r="D55" i="7"/>
  <c r="J54" i="7"/>
  <c r="H54" i="7"/>
  <c r="F54" i="7"/>
  <c r="D54" i="7"/>
  <c r="J53" i="7"/>
  <c r="H53" i="7"/>
  <c r="F53" i="7"/>
  <c r="D53" i="7"/>
  <c r="J52" i="7"/>
  <c r="H52" i="7"/>
  <c r="F52" i="7"/>
  <c r="D52" i="7"/>
  <c r="J51" i="7"/>
  <c r="H51" i="7"/>
  <c r="F51" i="7"/>
  <c r="D51" i="7"/>
  <c r="J50" i="7"/>
  <c r="H50" i="7"/>
  <c r="F50" i="7"/>
  <c r="D50" i="7"/>
  <c r="J49" i="7"/>
  <c r="H49" i="7"/>
  <c r="F49" i="7"/>
  <c r="D49" i="7"/>
  <c r="J48" i="7"/>
  <c r="H48" i="7"/>
  <c r="F48" i="7"/>
  <c r="D48" i="7"/>
  <c r="J46" i="7"/>
  <c r="H46" i="7"/>
  <c r="F46" i="7"/>
  <c r="D46" i="7"/>
  <c r="J45" i="7"/>
  <c r="H45" i="7"/>
  <c r="F45" i="7"/>
  <c r="D45" i="7"/>
  <c r="J44" i="7"/>
  <c r="H44" i="7"/>
  <c r="F44" i="7"/>
  <c r="D44" i="7"/>
  <c r="J43" i="7"/>
  <c r="H43" i="7"/>
  <c r="F43" i="7"/>
  <c r="D43" i="7"/>
  <c r="J42" i="7"/>
  <c r="H42" i="7"/>
  <c r="F42" i="7"/>
  <c r="D42" i="7"/>
  <c r="J41" i="7"/>
  <c r="H41" i="7"/>
  <c r="F41" i="7"/>
  <c r="D41" i="7"/>
  <c r="J40" i="7"/>
  <c r="H40" i="7"/>
  <c r="F40" i="7"/>
  <c r="D40" i="7"/>
  <c r="J39" i="7"/>
  <c r="H39" i="7"/>
  <c r="F39" i="7"/>
  <c r="D39" i="7"/>
  <c r="J38" i="7"/>
  <c r="H38" i="7"/>
  <c r="F38" i="7"/>
  <c r="D38" i="7"/>
  <c r="J37" i="7"/>
  <c r="H37" i="7"/>
  <c r="F37" i="7"/>
  <c r="D37" i="7"/>
  <c r="J36" i="7"/>
  <c r="H36" i="7"/>
  <c r="F36" i="7"/>
  <c r="D36" i="7"/>
  <c r="J35" i="7"/>
  <c r="H35" i="7"/>
  <c r="F35" i="7"/>
  <c r="D35" i="7"/>
  <c r="J34" i="7"/>
  <c r="H34" i="7"/>
  <c r="F34" i="7"/>
  <c r="D34" i="7"/>
  <c r="J33" i="7"/>
  <c r="H33" i="7"/>
  <c r="F33" i="7"/>
  <c r="D33" i="7"/>
  <c r="J32" i="7"/>
  <c r="H32" i="7"/>
  <c r="F32" i="7"/>
  <c r="D32" i="7"/>
  <c r="J31" i="7"/>
  <c r="H31" i="7"/>
  <c r="F31" i="7"/>
  <c r="D31" i="7"/>
  <c r="J28" i="7"/>
  <c r="H28" i="7"/>
  <c r="F28" i="7"/>
  <c r="D28" i="7"/>
  <c r="J27" i="7"/>
  <c r="H27" i="7"/>
  <c r="F27" i="7"/>
  <c r="D27" i="7"/>
  <c r="J26" i="7"/>
  <c r="H26" i="7"/>
  <c r="F26" i="7"/>
  <c r="D26" i="7"/>
  <c r="J25" i="7"/>
  <c r="H25" i="7"/>
  <c r="F25" i="7"/>
  <c r="D25" i="7"/>
  <c r="J24" i="7"/>
  <c r="H24" i="7"/>
  <c r="F24" i="7"/>
  <c r="D24" i="7"/>
  <c r="J23" i="7"/>
  <c r="H23" i="7"/>
  <c r="F23" i="7"/>
  <c r="D23" i="7"/>
  <c r="J22" i="7"/>
  <c r="H22" i="7"/>
  <c r="F22" i="7"/>
  <c r="D22" i="7"/>
  <c r="J21" i="7"/>
  <c r="H21" i="7"/>
  <c r="F21" i="7"/>
  <c r="D21" i="7"/>
  <c r="J20" i="7"/>
  <c r="H20" i="7"/>
  <c r="F20" i="7"/>
  <c r="D20" i="7"/>
  <c r="J19" i="7"/>
  <c r="H19" i="7"/>
  <c r="F19" i="7"/>
  <c r="D19" i="7"/>
  <c r="J18" i="7"/>
  <c r="H18" i="7"/>
  <c r="F18" i="7"/>
  <c r="D18" i="7"/>
  <c r="J17" i="7"/>
  <c r="H17" i="7"/>
  <c r="F17" i="7"/>
  <c r="D17" i="7"/>
  <c r="J16" i="7"/>
  <c r="H16" i="7"/>
  <c r="F16" i="7"/>
  <c r="D16" i="7"/>
  <c r="J15" i="7"/>
  <c r="H15" i="7"/>
  <c r="F15" i="7"/>
  <c r="D15" i="7"/>
  <c r="J14" i="7"/>
  <c r="H14" i="7"/>
  <c r="F14" i="7"/>
  <c r="D14" i="7"/>
  <c r="J13" i="7"/>
  <c r="H13" i="7"/>
  <c r="F13" i="7"/>
  <c r="D13" i="7"/>
  <c r="J12" i="7"/>
  <c r="H12" i="7"/>
  <c r="F12" i="7"/>
  <c r="D12" i="7"/>
  <c r="J11" i="7"/>
  <c r="H11" i="7"/>
  <c r="F11" i="7"/>
  <c r="D11" i="7"/>
  <c r="J10" i="7"/>
  <c r="H10" i="7"/>
  <c r="F10" i="7"/>
  <c r="D10" i="7"/>
  <c r="J9" i="7"/>
  <c r="H9" i="7"/>
  <c r="F9" i="7"/>
  <c r="D9" i="7"/>
  <c r="J8" i="7"/>
  <c r="H8" i="7"/>
  <c r="F8" i="7"/>
  <c r="D8" i="7"/>
  <c r="J7" i="7"/>
  <c r="H7" i="7"/>
  <c r="F7" i="7"/>
  <c r="D7" i="7"/>
  <c r="J6" i="7"/>
  <c r="H6" i="7"/>
  <c r="F6" i="7"/>
  <c r="D6" i="7"/>
  <c r="J5" i="7"/>
  <c r="H5" i="7"/>
  <c r="F5" i="7"/>
  <c r="D5" i="7"/>
  <c r="H4" i="7"/>
  <c r="F4" i="7"/>
  <c r="D4" i="7"/>
  <c r="G60" i="6"/>
  <c r="E60" i="6"/>
  <c r="B60" i="6"/>
  <c r="D60" i="6" s="1"/>
  <c r="I59" i="6"/>
  <c r="J59" i="6" s="1"/>
  <c r="H59" i="6"/>
  <c r="F59" i="6"/>
  <c r="D59" i="6"/>
  <c r="I58" i="6"/>
  <c r="J58" i="6" s="1"/>
  <c r="H58" i="6"/>
  <c r="F58" i="6"/>
  <c r="D58" i="6"/>
  <c r="I57" i="6"/>
  <c r="J57" i="6" s="1"/>
  <c r="H57" i="6"/>
  <c r="F57" i="6"/>
  <c r="D57" i="6"/>
  <c r="I56" i="6"/>
  <c r="J56" i="6" s="1"/>
  <c r="H56" i="6"/>
  <c r="F56" i="6"/>
  <c r="D56" i="6"/>
  <c r="I55" i="6"/>
  <c r="J55" i="6" s="1"/>
  <c r="H55" i="6"/>
  <c r="F55" i="6"/>
  <c r="D55" i="6"/>
  <c r="I54" i="6"/>
  <c r="J54" i="6" s="1"/>
  <c r="H54" i="6"/>
  <c r="F54" i="6"/>
  <c r="D54" i="6"/>
  <c r="I53" i="6"/>
  <c r="J53" i="6" s="1"/>
  <c r="H53" i="6"/>
  <c r="F53" i="6"/>
  <c r="D53" i="6"/>
  <c r="I52" i="6"/>
  <c r="J52" i="6" s="1"/>
  <c r="H52" i="6"/>
  <c r="F52" i="6"/>
  <c r="D52" i="6"/>
  <c r="I51" i="6"/>
  <c r="J51" i="6" s="1"/>
  <c r="H51" i="6"/>
  <c r="F51" i="6"/>
  <c r="D51" i="6"/>
  <c r="I50" i="6"/>
  <c r="J50" i="6" s="1"/>
  <c r="H50" i="6"/>
  <c r="F50" i="6"/>
  <c r="D50" i="6"/>
  <c r="I49" i="6"/>
  <c r="J49" i="6" s="1"/>
  <c r="H49" i="6"/>
  <c r="F49" i="6"/>
  <c r="D49" i="6"/>
  <c r="I48" i="6"/>
  <c r="J48" i="6" s="1"/>
  <c r="H48" i="6"/>
  <c r="F48" i="6"/>
  <c r="D48" i="6"/>
  <c r="I46" i="6"/>
  <c r="J46" i="6" s="1"/>
  <c r="H46" i="6"/>
  <c r="F46" i="6"/>
  <c r="D46" i="6"/>
  <c r="I45" i="6"/>
  <c r="J45" i="6" s="1"/>
  <c r="H45" i="6"/>
  <c r="F45" i="6"/>
  <c r="D45" i="6"/>
  <c r="I44" i="6"/>
  <c r="J44" i="6" s="1"/>
  <c r="H44" i="6"/>
  <c r="F44" i="6"/>
  <c r="D44" i="6"/>
  <c r="I43" i="6"/>
  <c r="J43" i="6" s="1"/>
  <c r="H43" i="6"/>
  <c r="F43" i="6"/>
  <c r="D43" i="6"/>
  <c r="I42" i="6"/>
  <c r="J42" i="6" s="1"/>
  <c r="H42" i="6"/>
  <c r="F42" i="6"/>
  <c r="D42" i="6"/>
  <c r="I41" i="6"/>
  <c r="J41" i="6" s="1"/>
  <c r="H41" i="6"/>
  <c r="F41" i="6"/>
  <c r="D41" i="6"/>
  <c r="I40" i="6"/>
  <c r="J40" i="6" s="1"/>
  <c r="H40" i="6"/>
  <c r="F40" i="6"/>
  <c r="D40" i="6"/>
  <c r="I39" i="6"/>
  <c r="J39" i="6" s="1"/>
  <c r="H39" i="6"/>
  <c r="F39" i="6"/>
  <c r="D39" i="6"/>
  <c r="I38" i="6"/>
  <c r="J38" i="6" s="1"/>
  <c r="H38" i="6"/>
  <c r="F38" i="6"/>
  <c r="D38" i="6"/>
  <c r="I37" i="6"/>
  <c r="J37" i="6" s="1"/>
  <c r="H37" i="6"/>
  <c r="F37" i="6"/>
  <c r="D37" i="6"/>
  <c r="I36" i="6"/>
  <c r="J36" i="6" s="1"/>
  <c r="H36" i="6"/>
  <c r="F36" i="6"/>
  <c r="D36" i="6"/>
  <c r="I35" i="6"/>
  <c r="J35" i="6" s="1"/>
  <c r="H35" i="6"/>
  <c r="F35" i="6"/>
  <c r="D35" i="6"/>
  <c r="I34" i="6"/>
  <c r="J34" i="6" s="1"/>
  <c r="H34" i="6"/>
  <c r="F34" i="6"/>
  <c r="D34" i="6"/>
  <c r="I33" i="6"/>
  <c r="J33" i="6" s="1"/>
  <c r="H33" i="6"/>
  <c r="F33" i="6"/>
  <c r="D33" i="6"/>
  <c r="I32" i="6"/>
  <c r="J32" i="6" s="1"/>
  <c r="H32" i="6"/>
  <c r="F32" i="6"/>
  <c r="D32" i="6"/>
  <c r="I31" i="6"/>
  <c r="J31" i="6" s="1"/>
  <c r="H31" i="6"/>
  <c r="F31" i="6"/>
  <c r="D31" i="6"/>
  <c r="I28" i="6"/>
  <c r="J28" i="6" s="1"/>
  <c r="H28" i="6"/>
  <c r="F28" i="6"/>
  <c r="D28" i="6"/>
  <c r="I27" i="6"/>
  <c r="J27" i="6" s="1"/>
  <c r="H27" i="6"/>
  <c r="F27" i="6"/>
  <c r="D27" i="6"/>
  <c r="I26" i="6"/>
  <c r="J26" i="6" s="1"/>
  <c r="H26" i="6"/>
  <c r="F26" i="6"/>
  <c r="D26" i="6"/>
  <c r="I25" i="6"/>
  <c r="J25" i="6" s="1"/>
  <c r="H25" i="6"/>
  <c r="F25" i="6"/>
  <c r="D25" i="6"/>
  <c r="I24" i="6"/>
  <c r="J24" i="6" s="1"/>
  <c r="H24" i="6"/>
  <c r="F24" i="6"/>
  <c r="D24" i="6"/>
  <c r="I23" i="6"/>
  <c r="J23" i="6" s="1"/>
  <c r="H23" i="6"/>
  <c r="F23" i="6"/>
  <c r="D23" i="6"/>
  <c r="I22" i="6"/>
  <c r="J22" i="6" s="1"/>
  <c r="H22" i="6"/>
  <c r="F22" i="6"/>
  <c r="D22" i="6"/>
  <c r="I21" i="6"/>
  <c r="J21" i="6" s="1"/>
  <c r="H21" i="6"/>
  <c r="F21" i="6"/>
  <c r="D21" i="6"/>
  <c r="I20" i="6"/>
  <c r="J20" i="6" s="1"/>
  <c r="H20" i="6"/>
  <c r="F20" i="6"/>
  <c r="D20" i="6"/>
  <c r="I19" i="6"/>
  <c r="J19" i="6" s="1"/>
  <c r="H19" i="6"/>
  <c r="F19" i="6"/>
  <c r="D19" i="6"/>
  <c r="I18" i="6"/>
  <c r="J18" i="6" s="1"/>
  <c r="H18" i="6"/>
  <c r="F18" i="6"/>
  <c r="D18" i="6"/>
  <c r="I17" i="6"/>
  <c r="J17" i="6" s="1"/>
  <c r="H17" i="6"/>
  <c r="F17" i="6"/>
  <c r="D17" i="6"/>
  <c r="I16" i="6"/>
  <c r="J16" i="6" s="1"/>
  <c r="H16" i="6"/>
  <c r="F16" i="6"/>
  <c r="D16" i="6"/>
  <c r="I15" i="6"/>
  <c r="J15" i="6" s="1"/>
  <c r="H15" i="6"/>
  <c r="F15" i="6"/>
  <c r="D15" i="6"/>
  <c r="I14" i="6"/>
  <c r="J14" i="6" s="1"/>
  <c r="H14" i="6"/>
  <c r="F14" i="6"/>
  <c r="D14" i="6"/>
  <c r="I13" i="6"/>
  <c r="J13" i="6" s="1"/>
  <c r="H13" i="6"/>
  <c r="F13" i="6"/>
  <c r="D13" i="6"/>
  <c r="I12" i="6"/>
  <c r="J12" i="6" s="1"/>
  <c r="H12" i="6"/>
  <c r="F12" i="6"/>
  <c r="D12" i="6"/>
  <c r="I11" i="6"/>
  <c r="J11" i="6" s="1"/>
  <c r="H11" i="6"/>
  <c r="F11" i="6"/>
  <c r="D11" i="6"/>
  <c r="I10" i="6"/>
  <c r="J10" i="6" s="1"/>
  <c r="H10" i="6"/>
  <c r="F10" i="6"/>
  <c r="D10" i="6"/>
  <c r="I9" i="6"/>
  <c r="J9" i="6" s="1"/>
  <c r="H9" i="6"/>
  <c r="F9" i="6"/>
  <c r="D9" i="6"/>
  <c r="I8" i="6"/>
  <c r="J8" i="6" s="1"/>
  <c r="H8" i="6"/>
  <c r="F8" i="6"/>
  <c r="D8" i="6"/>
  <c r="I7" i="6"/>
  <c r="J7" i="6" s="1"/>
  <c r="H7" i="6"/>
  <c r="F7" i="6"/>
  <c r="D7" i="6"/>
  <c r="I6" i="6"/>
  <c r="J6" i="6" s="1"/>
  <c r="H6" i="6"/>
  <c r="F6" i="6"/>
  <c r="D6" i="6"/>
  <c r="I5" i="6"/>
  <c r="J5" i="6" s="1"/>
  <c r="H5" i="6"/>
  <c r="F5" i="6"/>
  <c r="D5" i="6"/>
  <c r="I4" i="6"/>
  <c r="H4" i="6"/>
  <c r="F4" i="6"/>
  <c r="D4" i="6"/>
  <c r="G60" i="5"/>
  <c r="E60" i="5"/>
  <c r="C60" i="5"/>
  <c r="B60" i="5"/>
  <c r="J59" i="5"/>
  <c r="H59" i="5"/>
  <c r="F59" i="5"/>
  <c r="D59" i="5"/>
  <c r="J58" i="5"/>
  <c r="H58" i="5"/>
  <c r="F58" i="5"/>
  <c r="D58" i="5"/>
  <c r="J57" i="5"/>
  <c r="H57" i="5"/>
  <c r="F57" i="5"/>
  <c r="D57" i="5"/>
  <c r="J56" i="5"/>
  <c r="H56" i="5"/>
  <c r="F56" i="5"/>
  <c r="D56" i="5"/>
  <c r="J55" i="5"/>
  <c r="H55" i="5"/>
  <c r="F55" i="5"/>
  <c r="D55" i="5"/>
  <c r="J54" i="5"/>
  <c r="H54" i="5"/>
  <c r="F54" i="5"/>
  <c r="D54" i="5"/>
  <c r="J53" i="5"/>
  <c r="H53" i="5"/>
  <c r="F53" i="5"/>
  <c r="D53" i="5"/>
  <c r="J52" i="5"/>
  <c r="H52" i="5"/>
  <c r="F52" i="5"/>
  <c r="D52" i="5"/>
  <c r="J51" i="5"/>
  <c r="H51" i="5"/>
  <c r="F51" i="5"/>
  <c r="D51" i="5"/>
  <c r="J50" i="5"/>
  <c r="H50" i="5"/>
  <c r="F50" i="5"/>
  <c r="D50" i="5"/>
  <c r="J49" i="5"/>
  <c r="H49" i="5"/>
  <c r="F49" i="5"/>
  <c r="D49" i="5"/>
  <c r="J48" i="5"/>
  <c r="H48" i="5"/>
  <c r="F48" i="5"/>
  <c r="D48" i="5"/>
  <c r="J46" i="5"/>
  <c r="H46" i="5"/>
  <c r="F46" i="5"/>
  <c r="D46" i="5"/>
  <c r="J45" i="5"/>
  <c r="H45" i="5"/>
  <c r="F45" i="5"/>
  <c r="D45" i="5"/>
  <c r="J44" i="5"/>
  <c r="H44" i="5"/>
  <c r="F44" i="5"/>
  <c r="D44" i="5"/>
  <c r="J43" i="5"/>
  <c r="H43" i="5"/>
  <c r="F43" i="5"/>
  <c r="D43" i="5"/>
  <c r="J42" i="5"/>
  <c r="H42" i="5"/>
  <c r="F42" i="5"/>
  <c r="D42" i="5"/>
  <c r="J41" i="5"/>
  <c r="H41" i="5"/>
  <c r="F41" i="5"/>
  <c r="D41" i="5"/>
  <c r="J40" i="5"/>
  <c r="H40" i="5"/>
  <c r="F40" i="5"/>
  <c r="D40" i="5"/>
  <c r="J39" i="5"/>
  <c r="H39" i="5"/>
  <c r="F39" i="5"/>
  <c r="D39" i="5"/>
  <c r="J38" i="5"/>
  <c r="H38" i="5"/>
  <c r="F38" i="5"/>
  <c r="D38" i="5"/>
  <c r="J37" i="5"/>
  <c r="H37" i="5"/>
  <c r="F37" i="5"/>
  <c r="D37" i="5"/>
  <c r="J36" i="5"/>
  <c r="H36" i="5"/>
  <c r="F36" i="5"/>
  <c r="D36" i="5"/>
  <c r="J35" i="5"/>
  <c r="H35" i="5"/>
  <c r="F35" i="5"/>
  <c r="D35" i="5"/>
  <c r="J34" i="5"/>
  <c r="H34" i="5"/>
  <c r="F34" i="5"/>
  <c r="D34" i="5"/>
  <c r="J33" i="5"/>
  <c r="H33" i="5"/>
  <c r="F33" i="5"/>
  <c r="D33" i="5"/>
  <c r="J32" i="5"/>
  <c r="H32" i="5"/>
  <c r="F32" i="5"/>
  <c r="D32" i="5"/>
  <c r="J31" i="5"/>
  <c r="H31" i="5"/>
  <c r="F31" i="5"/>
  <c r="D31" i="5"/>
  <c r="J28" i="5"/>
  <c r="H28" i="5"/>
  <c r="F28" i="5"/>
  <c r="D28" i="5"/>
  <c r="J27" i="5"/>
  <c r="H27" i="5"/>
  <c r="F27" i="5"/>
  <c r="D27" i="5"/>
  <c r="J26" i="5"/>
  <c r="H26" i="5"/>
  <c r="F26" i="5"/>
  <c r="D26" i="5"/>
  <c r="J25" i="5"/>
  <c r="H25" i="5"/>
  <c r="F25" i="5"/>
  <c r="D25" i="5"/>
  <c r="J24" i="5"/>
  <c r="H24" i="5"/>
  <c r="F24" i="5"/>
  <c r="D24" i="5"/>
  <c r="J23" i="5"/>
  <c r="H23" i="5"/>
  <c r="F23" i="5"/>
  <c r="D23" i="5"/>
  <c r="J22" i="5"/>
  <c r="H22" i="5"/>
  <c r="F22" i="5"/>
  <c r="D22" i="5"/>
  <c r="J21" i="5"/>
  <c r="H21" i="5"/>
  <c r="F21" i="5"/>
  <c r="D21" i="5"/>
  <c r="J20" i="5"/>
  <c r="H20" i="5"/>
  <c r="F20" i="5"/>
  <c r="D20" i="5"/>
  <c r="J19" i="5"/>
  <c r="H19" i="5"/>
  <c r="F19" i="5"/>
  <c r="D19" i="5"/>
  <c r="J18" i="5"/>
  <c r="H18" i="5"/>
  <c r="F18" i="5"/>
  <c r="D18" i="5"/>
  <c r="J17" i="5"/>
  <c r="H17" i="5"/>
  <c r="F17" i="5"/>
  <c r="D17" i="5"/>
  <c r="J16" i="5"/>
  <c r="H16" i="5"/>
  <c r="F16" i="5"/>
  <c r="D16" i="5"/>
  <c r="J15" i="5"/>
  <c r="H15" i="5"/>
  <c r="F15" i="5"/>
  <c r="D15" i="5"/>
  <c r="J14" i="5"/>
  <c r="H14" i="5"/>
  <c r="F14" i="5"/>
  <c r="D14" i="5"/>
  <c r="J13" i="5"/>
  <c r="H13" i="5"/>
  <c r="F13" i="5"/>
  <c r="D13" i="5"/>
  <c r="J12" i="5"/>
  <c r="H12" i="5"/>
  <c r="F12" i="5"/>
  <c r="D12" i="5"/>
  <c r="J11" i="5"/>
  <c r="H11" i="5"/>
  <c r="F11" i="5"/>
  <c r="D11" i="5"/>
  <c r="J10" i="5"/>
  <c r="H10" i="5"/>
  <c r="F10" i="5"/>
  <c r="D10" i="5"/>
  <c r="J9" i="5"/>
  <c r="H9" i="5"/>
  <c r="F9" i="5"/>
  <c r="D9" i="5"/>
  <c r="J8" i="5"/>
  <c r="H8" i="5"/>
  <c r="F8" i="5"/>
  <c r="D8" i="5"/>
  <c r="J7" i="5"/>
  <c r="H7" i="5"/>
  <c r="F7" i="5"/>
  <c r="D7" i="5"/>
  <c r="J6" i="5"/>
  <c r="H6" i="5"/>
  <c r="F6" i="5"/>
  <c r="D6" i="5"/>
  <c r="J5" i="5"/>
  <c r="H5" i="5"/>
  <c r="F5" i="5"/>
  <c r="D5" i="5"/>
  <c r="J4" i="5"/>
  <c r="H4" i="5"/>
  <c r="F4" i="5"/>
  <c r="D4" i="5"/>
  <c r="F60" i="5" l="1"/>
  <c r="F60" i="6"/>
  <c r="H60" i="6"/>
  <c r="D60" i="7"/>
  <c r="F60" i="7"/>
  <c r="H60" i="7"/>
  <c r="F60" i="9"/>
  <c r="H60" i="9"/>
  <c r="Q60" i="14"/>
  <c r="Q60" i="15"/>
  <c r="S60" i="15"/>
  <c r="R60" i="14"/>
  <c r="S60" i="14" s="1"/>
  <c r="D60" i="11"/>
  <c r="H60" i="11"/>
  <c r="G60" i="15"/>
  <c r="D60" i="5"/>
  <c r="H60" i="5"/>
  <c r="D60" i="9"/>
  <c r="J60" i="12"/>
  <c r="K60" i="15"/>
  <c r="H60" i="17"/>
  <c r="F60" i="17"/>
  <c r="D60" i="17"/>
  <c r="J60" i="17"/>
  <c r="D60" i="16"/>
  <c r="F60" i="16"/>
  <c r="H60" i="16"/>
  <c r="I60" i="15"/>
  <c r="M60" i="15"/>
  <c r="O60" i="15"/>
  <c r="E60" i="15"/>
  <c r="E60" i="14"/>
  <c r="G60" i="14"/>
  <c r="I60" i="14"/>
  <c r="K60" i="14"/>
  <c r="M60" i="14"/>
  <c r="O60" i="14"/>
  <c r="J60" i="11"/>
  <c r="D60" i="12"/>
  <c r="H60" i="12"/>
  <c r="I60" i="6"/>
  <c r="J60" i="6" s="1"/>
  <c r="I60" i="9"/>
  <c r="J60" i="9" s="1"/>
  <c r="J60" i="16"/>
  <c r="F60" i="12"/>
  <c r="F60" i="11"/>
  <c r="J4" i="9"/>
  <c r="I60" i="7"/>
  <c r="J60" i="7" s="1"/>
  <c r="J4" i="7"/>
  <c r="J4" i="6"/>
  <c r="I60" i="3"/>
  <c r="I60" i="5"/>
  <c r="J60" i="5" s="1"/>
  <c r="I60" i="4" l="1"/>
  <c r="G60" i="4"/>
  <c r="E60" i="4"/>
  <c r="C60" i="4"/>
  <c r="B60" i="4"/>
  <c r="J59" i="4"/>
  <c r="H59" i="4"/>
  <c r="F59" i="4"/>
  <c r="D59" i="4"/>
  <c r="J58" i="4"/>
  <c r="H58" i="4"/>
  <c r="F58" i="4"/>
  <c r="D58" i="4"/>
  <c r="J57" i="4"/>
  <c r="H57" i="4"/>
  <c r="F57" i="4"/>
  <c r="D57" i="4"/>
  <c r="J56" i="4"/>
  <c r="H56" i="4"/>
  <c r="F56" i="4"/>
  <c r="D56" i="4"/>
  <c r="J55" i="4"/>
  <c r="H55" i="4"/>
  <c r="F55" i="4"/>
  <c r="D55" i="4"/>
  <c r="J54" i="4"/>
  <c r="H54" i="4"/>
  <c r="F54" i="4"/>
  <c r="D54" i="4"/>
  <c r="J53" i="4"/>
  <c r="H53" i="4"/>
  <c r="F53" i="4"/>
  <c r="D53" i="4"/>
  <c r="J52" i="4"/>
  <c r="H52" i="4"/>
  <c r="F52" i="4"/>
  <c r="D52" i="4"/>
  <c r="J51" i="4"/>
  <c r="H51" i="4"/>
  <c r="F51" i="4"/>
  <c r="D51" i="4"/>
  <c r="J50" i="4"/>
  <c r="H50" i="4"/>
  <c r="F50" i="4"/>
  <c r="D50" i="4"/>
  <c r="J49" i="4"/>
  <c r="H49" i="4"/>
  <c r="F49" i="4"/>
  <c r="D49" i="4"/>
  <c r="J48" i="4"/>
  <c r="H48" i="4"/>
  <c r="F48" i="4"/>
  <c r="D48" i="4"/>
  <c r="J46" i="4"/>
  <c r="H46" i="4"/>
  <c r="F46" i="4"/>
  <c r="D46" i="4"/>
  <c r="J45" i="4"/>
  <c r="H45" i="4"/>
  <c r="F45" i="4"/>
  <c r="D45" i="4"/>
  <c r="J44" i="4"/>
  <c r="H44" i="4"/>
  <c r="F44" i="4"/>
  <c r="D44" i="4"/>
  <c r="J43" i="4"/>
  <c r="H43" i="4"/>
  <c r="F43" i="4"/>
  <c r="D43" i="4"/>
  <c r="J42" i="4"/>
  <c r="H42" i="4"/>
  <c r="F42" i="4"/>
  <c r="D42" i="4"/>
  <c r="J41" i="4"/>
  <c r="H41" i="4"/>
  <c r="F41" i="4"/>
  <c r="D41" i="4"/>
  <c r="J40" i="4"/>
  <c r="H40" i="4"/>
  <c r="F40" i="4"/>
  <c r="D40" i="4"/>
  <c r="J39" i="4"/>
  <c r="H39" i="4"/>
  <c r="F39" i="4"/>
  <c r="D39" i="4"/>
  <c r="J38" i="4"/>
  <c r="H38" i="4"/>
  <c r="F38" i="4"/>
  <c r="D38" i="4"/>
  <c r="J37" i="4"/>
  <c r="H37" i="4"/>
  <c r="F37" i="4"/>
  <c r="D37" i="4"/>
  <c r="J36" i="4"/>
  <c r="H36" i="4"/>
  <c r="F36" i="4"/>
  <c r="D36" i="4"/>
  <c r="J35" i="4"/>
  <c r="H35" i="4"/>
  <c r="F35" i="4"/>
  <c r="D35" i="4"/>
  <c r="J34" i="4"/>
  <c r="H34" i="4"/>
  <c r="F34" i="4"/>
  <c r="D34" i="4"/>
  <c r="J33" i="4"/>
  <c r="H33" i="4"/>
  <c r="F33" i="4"/>
  <c r="D33" i="4"/>
  <c r="J32" i="4"/>
  <c r="H32" i="4"/>
  <c r="F32" i="4"/>
  <c r="D32" i="4"/>
  <c r="J31" i="4"/>
  <c r="H31" i="4"/>
  <c r="F31" i="4"/>
  <c r="D31" i="4"/>
  <c r="J28" i="4"/>
  <c r="H28" i="4"/>
  <c r="F28" i="4"/>
  <c r="D28" i="4"/>
  <c r="J27" i="4"/>
  <c r="H27" i="4"/>
  <c r="F27" i="4"/>
  <c r="D27" i="4"/>
  <c r="J26" i="4"/>
  <c r="H26" i="4"/>
  <c r="F26" i="4"/>
  <c r="D26" i="4"/>
  <c r="J25" i="4"/>
  <c r="H25" i="4"/>
  <c r="F25" i="4"/>
  <c r="D25" i="4"/>
  <c r="J24" i="4"/>
  <c r="H24" i="4"/>
  <c r="F24" i="4"/>
  <c r="D24" i="4"/>
  <c r="J23" i="4"/>
  <c r="H23" i="4"/>
  <c r="F23" i="4"/>
  <c r="D23" i="4"/>
  <c r="J22" i="4"/>
  <c r="H22" i="4"/>
  <c r="F22" i="4"/>
  <c r="D22" i="4"/>
  <c r="J21" i="4"/>
  <c r="H21" i="4"/>
  <c r="F21" i="4"/>
  <c r="D21" i="4"/>
  <c r="J20" i="4"/>
  <c r="H20" i="4"/>
  <c r="F20" i="4"/>
  <c r="D20" i="4"/>
  <c r="J19" i="4"/>
  <c r="H19" i="4"/>
  <c r="F19" i="4"/>
  <c r="D19" i="4"/>
  <c r="J18" i="4"/>
  <c r="H18" i="4"/>
  <c r="F18" i="4"/>
  <c r="D18" i="4"/>
  <c r="J17" i="4"/>
  <c r="H17" i="4"/>
  <c r="F17" i="4"/>
  <c r="D17" i="4"/>
  <c r="J16" i="4"/>
  <c r="H16" i="4"/>
  <c r="F16" i="4"/>
  <c r="D16" i="4"/>
  <c r="J15" i="4"/>
  <c r="H15" i="4"/>
  <c r="F15" i="4"/>
  <c r="D15" i="4"/>
  <c r="J14" i="4"/>
  <c r="H14" i="4"/>
  <c r="F14" i="4"/>
  <c r="D14" i="4"/>
  <c r="J13" i="4"/>
  <c r="H13" i="4"/>
  <c r="F13" i="4"/>
  <c r="D13" i="4"/>
  <c r="J12" i="4"/>
  <c r="H12" i="4"/>
  <c r="F12" i="4"/>
  <c r="D12" i="4"/>
  <c r="J11" i="4"/>
  <c r="H11" i="4"/>
  <c r="F11" i="4"/>
  <c r="D11" i="4"/>
  <c r="J10" i="4"/>
  <c r="H10" i="4"/>
  <c r="F10" i="4"/>
  <c r="D10" i="4"/>
  <c r="J9" i="4"/>
  <c r="H9" i="4"/>
  <c r="F9" i="4"/>
  <c r="D9" i="4"/>
  <c r="J8" i="4"/>
  <c r="H8" i="4"/>
  <c r="F8" i="4"/>
  <c r="D8" i="4"/>
  <c r="J7" i="4"/>
  <c r="H7" i="4"/>
  <c r="F7" i="4"/>
  <c r="D7" i="4"/>
  <c r="J6" i="4"/>
  <c r="H6" i="4"/>
  <c r="F6" i="4"/>
  <c r="D6" i="4"/>
  <c r="J5" i="4"/>
  <c r="H5" i="4"/>
  <c r="F5" i="4"/>
  <c r="D5" i="4"/>
  <c r="J4" i="4"/>
  <c r="H4" i="4"/>
  <c r="F4" i="4"/>
  <c r="D4" i="4"/>
  <c r="G60" i="3"/>
  <c r="E60" i="3"/>
  <c r="C60" i="3"/>
  <c r="B60" i="3"/>
  <c r="J59" i="3"/>
  <c r="H59" i="3"/>
  <c r="F59" i="3"/>
  <c r="D59" i="3"/>
  <c r="J58" i="3"/>
  <c r="H58" i="3"/>
  <c r="F58" i="3"/>
  <c r="D58" i="3"/>
  <c r="J57" i="3"/>
  <c r="H57" i="3"/>
  <c r="F57" i="3"/>
  <c r="D57" i="3"/>
  <c r="J56" i="3"/>
  <c r="H56" i="3"/>
  <c r="F56" i="3"/>
  <c r="D56" i="3"/>
  <c r="J55" i="3"/>
  <c r="H55" i="3"/>
  <c r="F55" i="3"/>
  <c r="D55" i="3"/>
  <c r="J54" i="3"/>
  <c r="H54" i="3"/>
  <c r="F54" i="3"/>
  <c r="D54" i="3"/>
  <c r="J53" i="3"/>
  <c r="H53" i="3"/>
  <c r="F53" i="3"/>
  <c r="D53" i="3"/>
  <c r="J52" i="3"/>
  <c r="H52" i="3"/>
  <c r="F52" i="3"/>
  <c r="D52" i="3"/>
  <c r="J51" i="3"/>
  <c r="H51" i="3"/>
  <c r="F51" i="3"/>
  <c r="D51" i="3"/>
  <c r="J50" i="3"/>
  <c r="H50" i="3"/>
  <c r="F50" i="3"/>
  <c r="D50" i="3"/>
  <c r="J49" i="3"/>
  <c r="H49" i="3"/>
  <c r="F49" i="3"/>
  <c r="D49" i="3"/>
  <c r="J48" i="3"/>
  <c r="H48" i="3"/>
  <c r="F48" i="3"/>
  <c r="D48" i="3"/>
  <c r="J46" i="3"/>
  <c r="H46" i="3"/>
  <c r="F46" i="3"/>
  <c r="D46" i="3"/>
  <c r="J45" i="3"/>
  <c r="H45" i="3"/>
  <c r="F45" i="3"/>
  <c r="D45" i="3"/>
  <c r="J44" i="3"/>
  <c r="H44" i="3"/>
  <c r="F44" i="3"/>
  <c r="D44" i="3"/>
  <c r="J43" i="3"/>
  <c r="H43" i="3"/>
  <c r="F43" i="3"/>
  <c r="D43" i="3"/>
  <c r="J42" i="3"/>
  <c r="H42" i="3"/>
  <c r="F42" i="3"/>
  <c r="D42" i="3"/>
  <c r="J41" i="3"/>
  <c r="H41" i="3"/>
  <c r="F41" i="3"/>
  <c r="D41" i="3"/>
  <c r="J40" i="3"/>
  <c r="H40" i="3"/>
  <c r="F40" i="3"/>
  <c r="D40" i="3"/>
  <c r="J39" i="3"/>
  <c r="H39" i="3"/>
  <c r="F39" i="3"/>
  <c r="D39" i="3"/>
  <c r="J38" i="3"/>
  <c r="H38" i="3"/>
  <c r="F38" i="3"/>
  <c r="D38" i="3"/>
  <c r="J37" i="3"/>
  <c r="H37" i="3"/>
  <c r="F37" i="3"/>
  <c r="D37" i="3"/>
  <c r="J36" i="3"/>
  <c r="H36" i="3"/>
  <c r="F36" i="3"/>
  <c r="D36" i="3"/>
  <c r="J35" i="3"/>
  <c r="H35" i="3"/>
  <c r="F35" i="3"/>
  <c r="D35" i="3"/>
  <c r="J34" i="3"/>
  <c r="H34" i="3"/>
  <c r="F34" i="3"/>
  <c r="D34" i="3"/>
  <c r="J33" i="3"/>
  <c r="H33" i="3"/>
  <c r="F33" i="3"/>
  <c r="D33" i="3"/>
  <c r="J32" i="3"/>
  <c r="H32" i="3"/>
  <c r="F32" i="3"/>
  <c r="D32" i="3"/>
  <c r="J31" i="3"/>
  <c r="H31" i="3"/>
  <c r="F31" i="3"/>
  <c r="D31" i="3"/>
  <c r="J28" i="3"/>
  <c r="H28" i="3"/>
  <c r="F28" i="3"/>
  <c r="D28" i="3"/>
  <c r="J27" i="3"/>
  <c r="H27" i="3"/>
  <c r="F27" i="3"/>
  <c r="D27" i="3"/>
  <c r="J26" i="3"/>
  <c r="H26" i="3"/>
  <c r="F26" i="3"/>
  <c r="D26" i="3"/>
  <c r="J25" i="3"/>
  <c r="H25" i="3"/>
  <c r="F25" i="3"/>
  <c r="D25" i="3"/>
  <c r="J24" i="3"/>
  <c r="H24" i="3"/>
  <c r="F24" i="3"/>
  <c r="D24" i="3"/>
  <c r="J23" i="3"/>
  <c r="H23" i="3"/>
  <c r="F23" i="3"/>
  <c r="D23" i="3"/>
  <c r="J22" i="3"/>
  <c r="H22" i="3"/>
  <c r="F22" i="3"/>
  <c r="D22" i="3"/>
  <c r="J21" i="3"/>
  <c r="H21" i="3"/>
  <c r="F21" i="3"/>
  <c r="D21" i="3"/>
  <c r="J20" i="3"/>
  <c r="H20" i="3"/>
  <c r="F20" i="3"/>
  <c r="D20" i="3"/>
  <c r="J19" i="3"/>
  <c r="H19" i="3"/>
  <c r="F19" i="3"/>
  <c r="D19" i="3"/>
  <c r="J18" i="3"/>
  <c r="H18" i="3"/>
  <c r="F18" i="3"/>
  <c r="D18" i="3"/>
  <c r="J17" i="3"/>
  <c r="H17" i="3"/>
  <c r="F17" i="3"/>
  <c r="D17" i="3"/>
  <c r="J16" i="3"/>
  <c r="H16" i="3"/>
  <c r="F16" i="3"/>
  <c r="D16" i="3"/>
  <c r="J15" i="3"/>
  <c r="H15" i="3"/>
  <c r="F15" i="3"/>
  <c r="D15" i="3"/>
  <c r="J14" i="3"/>
  <c r="H14" i="3"/>
  <c r="F14" i="3"/>
  <c r="D14" i="3"/>
  <c r="J13" i="3"/>
  <c r="H13" i="3"/>
  <c r="F13" i="3"/>
  <c r="D13" i="3"/>
  <c r="J12" i="3"/>
  <c r="H12" i="3"/>
  <c r="F12" i="3"/>
  <c r="D12" i="3"/>
  <c r="J11" i="3"/>
  <c r="H11" i="3"/>
  <c r="F11" i="3"/>
  <c r="D11" i="3"/>
  <c r="J10" i="3"/>
  <c r="H10" i="3"/>
  <c r="F10" i="3"/>
  <c r="D10" i="3"/>
  <c r="J9" i="3"/>
  <c r="H9" i="3"/>
  <c r="F9" i="3"/>
  <c r="D9" i="3"/>
  <c r="J8" i="3"/>
  <c r="H8" i="3"/>
  <c r="F8" i="3"/>
  <c r="D8" i="3"/>
  <c r="H7" i="3"/>
  <c r="F7" i="3"/>
  <c r="D7" i="3"/>
  <c r="J6" i="3"/>
  <c r="H6" i="3"/>
  <c r="F6" i="3"/>
  <c r="D6" i="3"/>
  <c r="J5" i="3"/>
  <c r="H5" i="3"/>
  <c r="F5" i="3"/>
  <c r="D5" i="3"/>
  <c r="J4" i="3"/>
  <c r="H4" i="3"/>
  <c r="F4" i="3"/>
  <c r="D4" i="3"/>
  <c r="H60" i="3" l="1"/>
  <c r="D60" i="4"/>
  <c r="F60" i="4"/>
  <c r="H60" i="4"/>
  <c r="J60" i="4"/>
  <c r="F60" i="3"/>
  <c r="J60" i="3"/>
  <c r="J7" i="3"/>
  <c r="D60" i="3"/>
</calcChain>
</file>

<file path=xl/sharedStrings.xml><?xml version="1.0" encoding="utf-8"?>
<sst xmlns="http://schemas.openxmlformats.org/spreadsheetml/2006/main" count="3695" uniqueCount="142">
  <si>
    <t>Country</t>
  </si>
  <si>
    <t>Total Population</t>
  </si>
  <si>
    <t>Population exposed to light category earthquake
(90 to 177 cm/s²)</t>
  </si>
  <si>
    <t>Population exposed to moderate category earthquake
(177 to 334 cm/s²)</t>
  </si>
  <si>
    <t>Population exposed to moderate-heavy to heavy category earthquake
(334 to 1216 cm/s²)</t>
  </si>
  <si>
    <t>Total population exposed to
 all categories of earthquake
(90 to 1216 cm/s²)</t>
  </si>
  <si>
    <t xml:space="preserve"> </t>
  </si>
  <si>
    <t>Area</t>
  </si>
  <si>
    <t>Population</t>
  </si>
  <si>
    <t>%</t>
  </si>
  <si>
    <t>Afghanistan</t>
  </si>
  <si>
    <t>American Samoa</t>
  </si>
  <si>
    <t>Armenia</t>
  </si>
  <si>
    <t>Australia</t>
  </si>
  <si>
    <t>Azerbaijan</t>
  </si>
  <si>
    <t>Bangladesh</t>
  </si>
  <si>
    <t>Bhutan</t>
  </si>
  <si>
    <t>Brunei Darussalam</t>
  </si>
  <si>
    <t>Cambodia</t>
  </si>
  <si>
    <t>China</t>
  </si>
  <si>
    <t>Cook Islands</t>
  </si>
  <si>
    <t>Democratic People's Republic of Korea</t>
  </si>
  <si>
    <t>Fiji</t>
  </si>
  <si>
    <t>French Polynesia</t>
  </si>
  <si>
    <t>Georgia</t>
  </si>
  <si>
    <t>Guam</t>
  </si>
  <si>
    <t>India</t>
  </si>
  <si>
    <t>Indonesia</t>
  </si>
  <si>
    <t>Iran (Islamic Republic of)</t>
  </si>
  <si>
    <t>Japan</t>
  </si>
  <si>
    <t>Kazakhstan</t>
  </si>
  <si>
    <t>Kiribati</t>
  </si>
  <si>
    <t>Kyrgyzstan</t>
  </si>
  <si>
    <t>Lao People's Democratic Republic</t>
  </si>
  <si>
    <t>Malaysia</t>
  </si>
  <si>
    <t>Maldives</t>
  </si>
  <si>
    <t>N/A</t>
  </si>
  <si>
    <t>Marshall Islands</t>
  </si>
  <si>
    <t>Micronesia (Federated States of)</t>
  </si>
  <si>
    <t>Mongolia</t>
  </si>
  <si>
    <t>Myanmar</t>
  </si>
  <si>
    <t>Nauru</t>
  </si>
  <si>
    <t>Nepal</t>
  </si>
  <si>
    <t>New Caledonia</t>
  </si>
  <si>
    <t>New Zealand</t>
  </si>
  <si>
    <t>Niue</t>
  </si>
  <si>
    <t>Northern Mariana Islands</t>
  </si>
  <si>
    <t>Pakistan</t>
  </si>
  <si>
    <t>Palau</t>
  </si>
  <si>
    <t>Papua New Guinea</t>
  </si>
  <si>
    <t>Philippines</t>
  </si>
  <si>
    <t>Republic of Korea</t>
  </si>
  <si>
    <t>Russian Federation</t>
  </si>
  <si>
    <t>Samoa</t>
  </si>
  <si>
    <t>Singapore</t>
  </si>
  <si>
    <t>Solomon Islands</t>
  </si>
  <si>
    <t>Sri Lanka</t>
  </si>
  <si>
    <t>Tajikistan</t>
  </si>
  <si>
    <t>Thailand</t>
  </si>
  <si>
    <t>Timor-Leste</t>
  </si>
  <si>
    <t>Tonga</t>
  </si>
  <si>
    <t>Turkey</t>
  </si>
  <si>
    <t>Turkmenistan</t>
  </si>
  <si>
    <t>Tuvalu</t>
  </si>
  <si>
    <t>Uzbekistan</t>
  </si>
  <si>
    <t>Vanuatu</t>
  </si>
  <si>
    <t>Viet Nam</t>
  </si>
  <si>
    <t xml:space="preserve">GRAND TOTAL </t>
  </si>
  <si>
    <t>Return period</t>
  </si>
  <si>
    <t>Population exposed to medium-high, cascading risk (Earthquake 250, DALY and population density)</t>
  </si>
  <si>
    <t>Population exposed to high, cascading risk (Earthquake 250, DALY and population density)</t>
  </si>
  <si>
    <t>Population exposed to very high, cascading risk (Earthquake 250, DALY and population density)</t>
  </si>
  <si>
    <t>Population exposed to medium-high to very high, cascading risk (Earthquake 250, DALY and population density)</t>
  </si>
  <si>
    <t xml:space="preserve">% </t>
  </si>
  <si>
    <t>Grand Total</t>
  </si>
  <si>
    <t>Population exposed to medium-high, cascading risk (Cyclone 50, DALY and population density)</t>
  </si>
  <si>
    <t>Population exposed to high, cascading risk (Cyclone 50, DALY and population density)</t>
  </si>
  <si>
    <t>Population exposed to very high, cascading risk (Cyclone 50, DALY and population density)</t>
  </si>
  <si>
    <t>Population exposed to medium-high to very high, cascading risk (Cyclone 50, DALY and population density)</t>
  </si>
  <si>
    <t>Population exposed to medium-high, cascading risk (Earthquake 475, DALY and population density)</t>
  </si>
  <si>
    <t>Population exposed to high, cascading risk (Earthquake 475, DALY and population density)</t>
  </si>
  <si>
    <t>Population exposed to very high, cascading risk (Earthquake 475, DALY and population density)</t>
  </si>
  <si>
    <t>Population exposed to medium-high to very high, cascading risk (Earthquake 475, DALY and population density)</t>
  </si>
  <si>
    <t>Population exposed to medium-high, cascading risk (Cyclone 100, DALY and population density)</t>
  </si>
  <si>
    <t>Population exposed to high, cascading risk (Cyclone 100, DALY and population density)</t>
  </si>
  <si>
    <t>Population exposed to very high, cascading risk (Cyclone 100, DALY and population density)</t>
  </si>
  <si>
    <t>Population exposed to medium-high to very high, cascading risk (Cyclone 100, DALY and population density)</t>
  </si>
  <si>
    <t>Population under low/medium HDI exposed to light category earthquake
(90 to 177 cm/s²)</t>
  </si>
  <si>
    <t>Population under low/medium HDI exposed to moderate category earthquake
(177 to 334 cm/s²)</t>
  </si>
  <si>
    <t>Population under low/medium HDI exposed to moderate-heavy to heavy category earthquake
(334 to 1216 cm/s²)</t>
  </si>
  <si>
    <t>Population under low/medium HDI exposed to  all categories of earthquake
(90 to 1216 cm/s²)</t>
  </si>
  <si>
    <t>Total number of health facilities</t>
  </si>
  <si>
    <t>Health facilities exposed to light category earthquake
(90 to 177 cm/s²)</t>
  </si>
  <si>
    <t>Health facilities exposed to moderate category earthquake
(177 to 334 cm/s²)</t>
  </si>
  <si>
    <t>Health facilities exposed to moderate-heavy to heavy category earthquake
(334 to 1216 cm/s²)</t>
  </si>
  <si>
    <t>Total Health facilities exposed to all categories of earthquake
(90 to 1216 cm/s²)</t>
  </si>
  <si>
    <t>Health facilities</t>
  </si>
  <si>
    <t>Return Period</t>
  </si>
  <si>
    <t>Number of Coal, oil and hydropower plants exposed to light category earthquake
(90 to 177 cm/s²)</t>
  </si>
  <si>
    <t>Capacity of Coal, oil and hydropower plants exposed to light category earthquake
(90 to 177 cm/s²)</t>
  </si>
  <si>
    <t>Number of Coal, oil and hydropower plants exposed to moderate category earthquake
(177 to 334 cm/s²)</t>
  </si>
  <si>
    <t>Capacity of Coal, oil and hydropower plants exposed to moderate category earthquake
(177 to 334 cm/s²)</t>
  </si>
  <si>
    <t>Number of Coal, oil and hydropower plants exposed to moderate-heavy to heavy category earthquake
(334 to 1216 cm/s²)</t>
  </si>
  <si>
    <t>Capacity of Coal, oil and hydropower plants exposed to moderate-heavy to heavy category earthquake
(334 to 1216 cm/s²)</t>
  </si>
  <si>
    <t>Total number of Coal, oil and hydropower plants exposed to all categories of earthquake
(90 to 1216 cm/s²)</t>
  </si>
  <si>
    <t>Total capacity of Coal, oil and hydropower plants exposed to all categories of earthquake
(90 to 1216 cm/s²)</t>
  </si>
  <si>
    <t>Power Plants</t>
  </si>
  <si>
    <t>Power Plants Capacity (MWe)</t>
  </si>
  <si>
    <t>Grand total</t>
  </si>
  <si>
    <t>Total Electrical grid connectivity</t>
  </si>
  <si>
    <t>Electrical grid connectivity exposed to light category earthquake
(90 to 177 cm/s²)</t>
  </si>
  <si>
    <t>Electrical grid connectivity exposed to moderate category earthquake
(177 to 334 cm/s²)</t>
  </si>
  <si>
    <t>Electrical grid connectivity exposed to moderate-heavy to heavy category earthquake
(334 to 1216 cm/s²)</t>
  </si>
  <si>
    <t>Total Electrical grid connectivity exposed to all categories of earthquake
(90 to 1216 cm/s²)</t>
  </si>
  <si>
    <t>Electrical grid connectivity</t>
  </si>
  <si>
    <t xml:space="preserve">Country </t>
  </si>
  <si>
    <t>Total highways</t>
  </si>
  <si>
    <t>Highways exposed to light category earthquake
(90 to 177 cm/s²)</t>
  </si>
  <si>
    <t>Highways exposed to moderate category earthquake
(177 to 334 cm/s²)</t>
  </si>
  <si>
    <t>Highways exposed to moderate-heavy to heavy category earthquake
(334 to 1216 cm/s²)</t>
  </si>
  <si>
    <t>Total highways exposed to all categories of earthquake
(90 to 1216 cm/s²)</t>
  </si>
  <si>
    <t>Highways</t>
  </si>
  <si>
    <t>Total airports</t>
  </si>
  <si>
    <t>Airports exposed to light category earthquake
(90 to 177 cm/s²)</t>
  </si>
  <si>
    <t>Airports exposed to moderate category earthquake
(177 to 334 cm/s²)</t>
  </si>
  <si>
    <t>Airports exposed to moderate-heavy to heavy category earthquake
(334 to 1216 cm/s²)</t>
  </si>
  <si>
    <t>Total airports exposed to all categories of earthquake
(90 to 1216 cm/s²)</t>
  </si>
  <si>
    <t>Airports</t>
  </si>
  <si>
    <t>Total ports</t>
  </si>
  <si>
    <t>Ports exposed to light category earthquake
(90 to 177 cm/s²)</t>
  </si>
  <si>
    <t>Ports exposed to moderate category earthquake
(177 to 334 cm/s²)</t>
  </si>
  <si>
    <t>Ports exposed to moderate-heavy to heavy category earthquake
(334 to 1216 cm/s²)</t>
  </si>
  <si>
    <t>Total ports exposed to all categories of earthquake
(90 to 1216 cm/s²)</t>
  </si>
  <si>
    <t>Ports</t>
  </si>
  <si>
    <t xml:space="preserve">Total fiber optic ICT </t>
  </si>
  <si>
    <t>Total number of Fibre-optic ICT</t>
  </si>
  <si>
    <t>Fibre-optic ICT exposed to light category earthquake
(90 to 177 cm/s²)</t>
  </si>
  <si>
    <t>Fibre-optic ICT exposed to moderate category earthquake
(177 to 334 cm/s²)</t>
  </si>
  <si>
    <t>Fibre-optic ICT exposed to moderate-heavy to heavy category earthquake
(334 to 1216 cm/s²)</t>
  </si>
  <si>
    <t>Total Fibre-optic ICT exposed to all categories of earthquake
(90 to 1216 cm/s²)</t>
  </si>
  <si>
    <t>Total number of coal, oil &amp; hydropower plants</t>
  </si>
  <si>
    <t>Total capacity of coal, oil &amp; hydro power plants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</si>
</sst>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 * #,##0.00_ ;_ * \-#,##0.00_ ;_ * &quot;-&quot;??_ ;_ @_ 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66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2" applyFont="1" applyAlignment="1">
      <alignment horizontal="center" vertical="center"/>
    </xf>
    <xf numFmtId="1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 wrapText="1"/>
    </xf>
    <xf numFmtId="164" fontId="4" fillId="0" borderId="0" xfId="2" applyNumberFormat="1" applyFont="1" applyAlignment="1">
      <alignment horizontal="center" vertical="center"/>
    </xf>
    <xf numFmtId="0" fontId="3" fillId="0" borderId="0" xfId="2"/>
    <xf numFmtId="3" fontId="1" fillId="0" borderId="0" xfId="3" applyNumberFormat="1"/>
    <xf numFmtId="3" fontId="3" fillId="0" borderId="0" xfId="2" applyNumberFormat="1"/>
    <xf numFmtId="164" fontId="3" fillId="0" borderId="0" xfId="2" applyNumberFormat="1"/>
    <xf numFmtId="0" fontId="5" fillId="0" borderId="0" xfId="2" applyFont="1"/>
    <xf numFmtId="164" fontId="5" fillId="0" borderId="0" xfId="2" applyNumberFormat="1" applyFont="1"/>
    <xf numFmtId="0" fontId="2" fillId="0" borderId="0" xfId="4" applyFont="1" applyAlignment="1">
      <alignment horizontal="center" vertical="center" wrapText="1"/>
    </xf>
    <xf numFmtId="1" fontId="4" fillId="0" borderId="0" xfId="2" applyNumberFormat="1" applyFont="1" applyAlignment="1">
      <alignment vertical="center" wrapText="1"/>
    </xf>
    <xf numFmtId="0" fontId="1" fillId="0" borderId="0" xfId="4"/>
    <xf numFmtId="3" fontId="1" fillId="0" borderId="0" xfId="4" applyNumberFormat="1"/>
    <xf numFmtId="164" fontId="1" fillId="0" borderId="0" xfId="4" applyNumberFormat="1"/>
    <xf numFmtId="0" fontId="2" fillId="0" borderId="0" xfId="4" applyFont="1"/>
    <xf numFmtId="3" fontId="4" fillId="0" borderId="0" xfId="2" applyNumberFormat="1" applyFont="1" applyAlignment="1">
      <alignment horizontal="center" vertical="center"/>
    </xf>
    <xf numFmtId="0" fontId="4" fillId="0" borderId="0" xfId="2" applyFont="1"/>
    <xf numFmtId="3" fontId="4" fillId="0" borderId="0" xfId="2" applyNumberFormat="1" applyFont="1"/>
    <xf numFmtId="164" fontId="4" fillId="0" borderId="0" xfId="2" applyNumberFormat="1" applyFont="1"/>
    <xf numFmtId="0" fontId="4" fillId="0" borderId="0" xfId="5" applyFont="1" applyAlignment="1">
      <alignment horizontal="center" vertical="center" wrapText="1"/>
    </xf>
    <xf numFmtId="3" fontId="4" fillId="0" borderId="0" xfId="5" applyNumberFormat="1" applyFont="1" applyAlignment="1">
      <alignment horizontal="center" vertical="center" wrapText="1"/>
    </xf>
    <xf numFmtId="0" fontId="4" fillId="0" borderId="0" xfId="5" applyFont="1" applyAlignment="1">
      <alignment horizontal="center" vertical="center"/>
    </xf>
    <xf numFmtId="164" fontId="4" fillId="0" borderId="0" xfId="5" applyNumberFormat="1" applyFont="1" applyAlignment="1">
      <alignment horizontal="center" vertical="center" wrapText="1"/>
    </xf>
    <xf numFmtId="0" fontId="1" fillId="0" borderId="0" xfId="5"/>
    <xf numFmtId="3" fontId="1" fillId="0" borderId="0" xfId="5" applyNumberFormat="1"/>
    <xf numFmtId="164" fontId="1" fillId="0" borderId="0" xfId="5" applyNumberFormat="1"/>
    <xf numFmtId="0" fontId="2" fillId="0" borderId="0" xfId="5" applyFont="1"/>
    <xf numFmtId="0" fontId="2" fillId="0" borderId="0" xfId="6" applyFont="1" applyAlignment="1">
      <alignment horizontal="center" vertical="center" wrapText="1"/>
    </xf>
    <xf numFmtId="0" fontId="2" fillId="0" borderId="0" xfId="6" applyFont="1"/>
    <xf numFmtId="0" fontId="1" fillId="0" borderId="0" xfId="6"/>
    <xf numFmtId="3" fontId="1" fillId="0" borderId="0" xfId="6" applyNumberFormat="1"/>
    <xf numFmtId="164" fontId="0" fillId="0" borderId="0" xfId="7" applyNumberFormat="1" applyFont="1"/>
    <xf numFmtId="164" fontId="4" fillId="0" borderId="0" xfId="7" applyNumberFormat="1" applyFont="1"/>
    <xf numFmtId="3" fontId="4" fillId="0" borderId="0" xfId="8" applyNumberFormat="1" applyFont="1" applyAlignment="1">
      <alignment horizontal="center" vertical="center" wrapText="1"/>
    </xf>
    <xf numFmtId="0" fontId="1" fillId="0" borderId="0" xfId="8" applyAlignment="1">
      <alignment horizontal="center" vertical="center"/>
    </xf>
    <xf numFmtId="1" fontId="6" fillId="0" borderId="0" xfId="8" applyNumberFormat="1" applyFont="1" applyAlignment="1">
      <alignment horizontal="center" vertical="center"/>
    </xf>
    <xf numFmtId="1" fontId="1" fillId="0" borderId="0" xfId="8" applyNumberFormat="1" applyAlignment="1">
      <alignment horizontal="center" vertical="center"/>
    </xf>
    <xf numFmtId="0" fontId="1" fillId="0" borderId="0" xfId="8">
      <alignment vertical="center"/>
    </xf>
    <xf numFmtId="0" fontId="1" fillId="0" borderId="0" xfId="8" applyAlignment="1"/>
    <xf numFmtId="0" fontId="2" fillId="0" borderId="0" xfId="8" applyFont="1">
      <alignment vertical="center"/>
    </xf>
    <xf numFmtId="164" fontId="4" fillId="0" borderId="0" xfId="10" applyNumberFormat="1" applyFont="1" applyAlignment="1">
      <alignment vertical="center"/>
    </xf>
    <xf numFmtId="3" fontId="1" fillId="0" borderId="0" xfId="8" applyNumberFormat="1">
      <alignment vertical="center"/>
    </xf>
    <xf numFmtId="164" fontId="1" fillId="0" borderId="0" xfId="8" applyNumberFormat="1">
      <alignment vertical="center"/>
    </xf>
    <xf numFmtId="0" fontId="7" fillId="0" borderId="0" xfId="11" applyFont="1" applyAlignment="1">
      <alignment horizontal="center" vertical="center"/>
    </xf>
    <xf numFmtId="3" fontId="4" fillId="0" borderId="0" xfId="11" applyNumberFormat="1" applyFont="1" applyAlignment="1">
      <alignment horizontal="center" vertical="center" wrapText="1"/>
    </xf>
    <xf numFmtId="0" fontId="1" fillId="0" borderId="0" xfId="11"/>
    <xf numFmtId="0" fontId="4" fillId="0" borderId="0" xfId="2" applyFont="1" applyAlignment="1">
      <alignment horizontal="center" vertical="center" wrapText="1"/>
    </xf>
    <xf numFmtId="0" fontId="4" fillId="0" borderId="0" xfId="11" applyFont="1" applyAlignment="1">
      <alignment horizontal="center" vertical="center" wrapText="1"/>
    </xf>
    <xf numFmtId="0" fontId="8" fillId="0" borderId="0" xfId="11" applyFont="1" applyAlignment="1">
      <alignment horizontal="center" vertical="center" wrapText="1"/>
    </xf>
    <xf numFmtId="3" fontId="1" fillId="0" borderId="0" xfId="11" applyNumberFormat="1"/>
    <xf numFmtId="0" fontId="2" fillId="0" borderId="0" xfId="11" applyFont="1"/>
    <xf numFmtId="0" fontId="3" fillId="0" borderId="0" xfId="2" applyFont="1"/>
    <xf numFmtId="164" fontId="3" fillId="0" borderId="0" xfId="2" applyNumberFormat="1" applyFont="1"/>
    <xf numFmtId="3" fontId="3" fillId="0" borderId="0" xfId="2" applyNumberFormat="1" applyFont="1"/>
    <xf numFmtId="3" fontId="5" fillId="0" borderId="0" xfId="3" applyNumberFormat="1" applyFont="1" applyAlignment="1">
      <alignment horizontal="center" vertical="center"/>
    </xf>
    <xf numFmtId="3" fontId="9" fillId="0" borderId="0" xfId="3" applyNumberFormat="1" applyFont="1"/>
    <xf numFmtId="3" fontId="9" fillId="0" borderId="0" xfId="0" applyNumberFormat="1" applyFont="1"/>
    <xf numFmtId="3" fontId="5" fillId="0" borderId="0" xfId="3" applyNumberFormat="1" applyFont="1"/>
    <xf numFmtId="3" fontId="5" fillId="0" borderId="0" xfId="2" applyNumberFormat="1" applyFont="1"/>
    <xf numFmtId="0" fontId="5" fillId="0" borderId="0" xfId="4" applyFont="1" applyAlignment="1">
      <alignment horizontal="center" vertical="center" wrapText="1"/>
    </xf>
    <xf numFmtId="3" fontId="5" fillId="0" borderId="0" xfId="4" applyNumberFormat="1" applyFont="1" applyAlignment="1">
      <alignment horizontal="center" vertical="center"/>
    </xf>
    <xf numFmtId="164" fontId="5" fillId="0" borderId="0" xfId="4" applyNumberFormat="1" applyFont="1" applyAlignment="1">
      <alignment horizontal="center" vertical="center" wrapText="1"/>
    </xf>
    <xf numFmtId="0" fontId="9" fillId="0" borderId="0" xfId="4" applyFont="1"/>
    <xf numFmtId="0" fontId="9" fillId="0" borderId="0" xfId="0" applyFont="1"/>
    <xf numFmtId="164" fontId="9" fillId="0" borderId="0" xfId="4" applyNumberFormat="1" applyFont="1"/>
    <xf numFmtId="3" fontId="9" fillId="0" borderId="0" xfId="4" applyNumberFormat="1" applyFont="1"/>
    <xf numFmtId="0" fontId="5" fillId="0" borderId="0" xfId="4" applyFont="1"/>
    <xf numFmtId="3" fontId="5" fillId="0" borderId="0" xfId="4" applyNumberFormat="1" applyFont="1"/>
    <xf numFmtId="164" fontId="5" fillId="0" borderId="0" xfId="4" applyNumberFormat="1" applyFont="1"/>
    <xf numFmtId="3" fontId="9" fillId="0" borderId="0" xfId="11" applyNumberFormat="1" applyFont="1"/>
    <xf numFmtId="0" fontId="9" fillId="0" borderId="0" xfId="5" applyFont="1"/>
    <xf numFmtId="164" fontId="9" fillId="0" borderId="0" xfId="5" applyNumberFormat="1" applyFont="1"/>
    <xf numFmtId="3" fontId="9" fillId="0" borderId="0" xfId="5" applyNumberFormat="1" applyFont="1"/>
    <xf numFmtId="0" fontId="5" fillId="0" borderId="0" xfId="5" applyFont="1"/>
    <xf numFmtId="3" fontId="5" fillId="0" borderId="0" xfId="5" applyNumberFormat="1" applyFont="1"/>
    <xf numFmtId="164" fontId="5" fillId="0" borderId="0" xfId="5" applyNumberFormat="1" applyFont="1"/>
    <xf numFmtId="0" fontId="5" fillId="0" borderId="1" xfId="6" applyFont="1" applyBorder="1" applyAlignment="1">
      <alignment horizontal="center" vertical="center" wrapText="1"/>
    </xf>
    <xf numFmtId="3" fontId="5" fillId="0" borderId="2" xfId="6" applyNumberFormat="1" applyFont="1" applyBorder="1" applyAlignment="1">
      <alignment horizontal="center" vertical="center" wrapText="1"/>
    </xf>
    <xf numFmtId="164" fontId="5" fillId="0" borderId="2" xfId="7" applyNumberFormat="1" applyFont="1" applyFill="1" applyBorder="1" applyAlignment="1">
      <alignment horizontal="center" vertical="center"/>
    </xf>
    <xf numFmtId="0" fontId="9" fillId="0" borderId="0" xfId="6" applyFont="1"/>
    <xf numFmtId="164" fontId="9" fillId="0" borderId="0" xfId="0" applyNumberFormat="1" applyFont="1"/>
    <xf numFmtId="0" fontId="5" fillId="0" borderId="0" xfId="6" applyFont="1"/>
    <xf numFmtId="3" fontId="5" fillId="0" borderId="0" xfId="6" applyNumberFormat="1" applyFont="1"/>
    <xf numFmtId="3" fontId="5" fillId="0" borderId="0" xfId="0" applyNumberFormat="1" applyFont="1"/>
    <xf numFmtId="164" fontId="5" fillId="0" borderId="3" xfId="7" applyNumberFormat="1" applyFont="1" applyFill="1" applyBorder="1" applyAlignment="1">
      <alignment horizontal="center" vertical="center"/>
    </xf>
    <xf numFmtId="0" fontId="10" fillId="0" borderId="0" xfId="8" applyFont="1" applyAlignment="1">
      <alignment horizontal="center" vertical="center"/>
    </xf>
    <xf numFmtId="1" fontId="10" fillId="0" borderId="0" xfId="8" applyNumberFormat="1" applyFont="1" applyAlignment="1">
      <alignment horizontal="center" vertical="center"/>
    </xf>
    <xf numFmtId="164" fontId="10" fillId="0" borderId="0" xfId="8" applyNumberFormat="1" applyFont="1" applyAlignment="1">
      <alignment horizontal="center" vertical="center"/>
    </xf>
    <xf numFmtId="0" fontId="9" fillId="0" borderId="0" xfId="6" applyFont="1" applyAlignment="1">
      <alignment vertical="center"/>
    </xf>
    <xf numFmtId="164" fontId="9" fillId="0" borderId="0" xfId="10" applyNumberFormat="1" applyFont="1" applyAlignment="1">
      <alignment vertical="center"/>
    </xf>
    <xf numFmtId="0" fontId="5" fillId="0" borderId="0" xfId="8" applyFont="1">
      <alignment vertical="center"/>
    </xf>
    <xf numFmtId="3" fontId="5" fillId="0" borderId="0" xfId="8" applyNumberFormat="1" applyFont="1">
      <alignment vertical="center"/>
    </xf>
    <xf numFmtId="3" fontId="5" fillId="0" borderId="0" xfId="8" applyNumberFormat="1" applyFont="1" applyAlignment="1"/>
    <xf numFmtId="164" fontId="4" fillId="0" borderId="0" xfId="1" applyNumberFormat="1" applyFont="1"/>
    <xf numFmtId="164" fontId="9" fillId="0" borderId="0" xfId="1" applyNumberFormat="1" applyFont="1"/>
    <xf numFmtId="3" fontId="4" fillId="0" borderId="0" xfId="0" applyNumberFormat="1" applyFont="1"/>
    <xf numFmtId="1" fontId="9" fillId="0" borderId="0" xfId="0" applyNumberFormat="1" applyFont="1"/>
    <xf numFmtId="164" fontId="4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4" fillId="0" borderId="0" xfId="5" applyFont="1" applyAlignment="1">
      <alignment horizontal="center" vertical="center" wrapText="1"/>
    </xf>
    <xf numFmtId="1" fontId="10" fillId="0" borderId="0" xfId="8" applyNumberFormat="1" applyFont="1" applyFill="1" applyAlignment="1">
      <alignment horizontal="center" vertical="center"/>
    </xf>
    <xf numFmtId="3" fontId="4" fillId="0" borderId="0" xfId="8" applyNumberFormat="1" applyFont="1" applyFill="1" applyAlignment="1">
      <alignment horizontal="center" vertical="center" wrapText="1"/>
    </xf>
    <xf numFmtId="164" fontId="4" fillId="0" borderId="0" xfId="2" applyNumberFormat="1" applyFont="1" applyFill="1" applyAlignment="1">
      <alignment horizontal="center" vertical="center" wrapText="1"/>
    </xf>
    <xf numFmtId="164" fontId="10" fillId="0" borderId="0" xfId="8" applyNumberFormat="1" applyFont="1" applyFill="1" applyAlignment="1">
      <alignment horizontal="center" vertical="center"/>
    </xf>
    <xf numFmtId="3" fontId="9" fillId="0" borderId="0" xfId="9" applyNumberFormat="1" applyFont="1" applyFill="1" applyAlignment="1"/>
    <xf numFmtId="164" fontId="9" fillId="0" borderId="0" xfId="10" applyNumberFormat="1" applyFont="1" applyFill="1" applyAlignment="1">
      <alignment vertical="center"/>
    </xf>
    <xf numFmtId="3" fontId="5" fillId="0" borderId="0" xfId="8" applyNumberFormat="1" applyFont="1" applyFill="1">
      <alignment vertical="center"/>
    </xf>
    <xf numFmtId="3" fontId="5" fillId="0" borderId="0" xfId="8" applyNumberFormat="1" applyFont="1" applyFill="1" applyAlignment="1"/>
    <xf numFmtId="164" fontId="4" fillId="0" borderId="0" xfId="10" applyNumberFormat="1" applyFont="1" applyFill="1" applyAlignment="1">
      <alignment vertical="center"/>
    </xf>
    <xf numFmtId="3" fontId="9" fillId="0" borderId="0" xfId="0" applyNumberFormat="1" applyFont="1" applyFill="1"/>
    <xf numFmtId="0" fontId="9" fillId="0" borderId="0" xfId="6" applyFont="1" applyFill="1" applyAlignment="1">
      <alignment vertical="center"/>
    </xf>
    <xf numFmtId="0" fontId="1" fillId="0" borderId="0" xfId="8" applyFill="1">
      <alignment vertical="center"/>
    </xf>
    <xf numFmtId="3" fontId="4" fillId="0" borderId="0" xfId="2" applyNumberFormat="1" applyFont="1" applyAlignment="1">
      <alignment horizontal="center" vertical="center" wrapText="1"/>
    </xf>
    <xf numFmtId="1" fontId="4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3" fontId="9" fillId="2" borderId="0" xfId="0" applyNumberFormat="1" applyFont="1" applyFill="1"/>
    <xf numFmtId="0" fontId="11" fillId="0" borderId="0" xfId="11" applyFont="1" applyAlignment="1">
      <alignment horizontal="center" vertical="center"/>
    </xf>
    <xf numFmtId="0" fontId="11" fillId="0" borderId="0" xfId="11" applyFont="1" applyAlignment="1">
      <alignment horizontal="center" vertical="center" wrapText="1"/>
    </xf>
    <xf numFmtId="0" fontId="9" fillId="0" borderId="0" xfId="11" applyFont="1"/>
    <xf numFmtId="3" fontId="3" fillId="0" borderId="0" xfId="0" applyNumberFormat="1" applyFont="1"/>
    <xf numFmtId="0" fontId="5" fillId="0" borderId="0" xfId="11" applyFont="1"/>
    <xf numFmtId="3" fontId="4" fillId="8" borderId="0" xfId="2" applyNumberFormat="1" applyFont="1" applyFill="1" applyAlignment="1">
      <alignment horizontal="center" vertical="center" wrapText="1"/>
    </xf>
    <xf numFmtId="3" fontId="4" fillId="7" borderId="0" xfId="2" applyNumberFormat="1" applyFont="1" applyFill="1" applyAlignment="1">
      <alignment horizontal="center" vertical="center" wrapText="1"/>
    </xf>
    <xf numFmtId="3" fontId="4" fillId="3" borderId="0" xfId="2" applyNumberFormat="1" applyFont="1" applyFill="1" applyAlignment="1">
      <alignment horizontal="center" vertical="center" wrapText="1"/>
    </xf>
    <xf numFmtId="3" fontId="4" fillId="0" borderId="0" xfId="2" applyNumberFormat="1" applyFont="1" applyAlignment="1">
      <alignment horizontal="center" vertical="center" wrapText="1"/>
    </xf>
    <xf numFmtId="1" fontId="4" fillId="0" borderId="0" xfId="2" applyNumberFormat="1" applyFont="1" applyAlignment="1">
      <alignment horizontal="center" vertical="center" wrapText="1"/>
    </xf>
    <xf numFmtId="1" fontId="5" fillId="2" borderId="0" xfId="4" applyNumberFormat="1" applyFont="1" applyFill="1" applyAlignment="1">
      <alignment horizontal="center" vertical="center" wrapText="1"/>
    </xf>
    <xf numFmtId="1" fontId="5" fillId="4" borderId="0" xfId="4" applyNumberFormat="1" applyFont="1" applyFill="1" applyAlignment="1">
      <alignment horizontal="center" vertical="center" wrapText="1"/>
    </xf>
    <xf numFmtId="1" fontId="5" fillId="3" borderId="0" xfId="4" applyNumberFormat="1" applyFont="1" applyFill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0" fontId="5" fillId="8" borderId="0" xfId="5" applyFont="1" applyFill="1" applyAlignment="1">
      <alignment horizontal="center" vertical="center" wrapText="1"/>
    </xf>
    <xf numFmtId="0" fontId="5" fillId="7" borderId="0" xfId="5" applyFont="1" applyFill="1" applyAlignment="1">
      <alignment horizontal="center" vertical="center" wrapText="1"/>
    </xf>
    <xf numFmtId="0" fontId="5" fillId="3" borderId="0" xfId="5" applyFont="1" applyFill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3" fontId="5" fillId="8" borderId="0" xfId="2" applyNumberFormat="1" applyFont="1" applyFill="1" applyAlignment="1">
      <alignment horizontal="center" vertical="center" wrapText="1"/>
    </xf>
    <xf numFmtId="0" fontId="5" fillId="8" borderId="0" xfId="2" applyFont="1" applyFill="1" applyAlignment="1">
      <alignment horizontal="center" vertical="center" wrapText="1"/>
    </xf>
    <xf numFmtId="3" fontId="5" fillId="7" borderId="0" xfId="2" applyNumberFormat="1" applyFont="1" applyFill="1" applyAlignment="1">
      <alignment horizontal="center" vertical="center" wrapText="1"/>
    </xf>
    <xf numFmtId="0" fontId="5" fillId="7" borderId="0" xfId="2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64" fontId="10" fillId="0" borderId="0" xfId="8" applyNumberFormat="1" applyFont="1" applyAlignment="1">
      <alignment horizontal="center" vertical="center" wrapText="1"/>
    </xf>
    <xf numFmtId="1" fontId="5" fillId="0" borderId="0" xfId="2" applyNumberFormat="1" applyFont="1" applyFill="1" applyAlignment="1">
      <alignment horizontal="center" vertical="center" wrapText="1"/>
    </xf>
    <xf numFmtId="1" fontId="5" fillId="0" borderId="0" xfId="2" applyNumberFormat="1" applyFont="1" applyAlignment="1">
      <alignment horizontal="center" vertical="center" wrapText="1"/>
    </xf>
    <xf numFmtId="3" fontId="4" fillId="9" borderId="0" xfId="11" applyNumberFormat="1" applyFont="1" applyFill="1" applyAlignment="1">
      <alignment horizontal="center" vertical="center" wrapText="1"/>
    </xf>
    <xf numFmtId="3" fontId="4" fillId="10" borderId="0" xfId="11" applyNumberFormat="1" applyFont="1" applyFill="1" applyAlignment="1">
      <alignment horizontal="center" vertical="center" wrapText="1"/>
    </xf>
    <xf numFmtId="3" fontId="4" fillId="5" borderId="0" xfId="11" applyNumberFormat="1" applyFont="1" applyFill="1" applyAlignment="1">
      <alignment horizontal="center" vertical="center" wrapText="1"/>
    </xf>
    <xf numFmtId="3" fontId="4" fillId="6" borderId="0" xfId="11" applyNumberFormat="1" applyFont="1" applyFill="1" applyAlignment="1">
      <alignment horizontal="center" vertical="center" wrapText="1"/>
    </xf>
  </cellXfs>
  <cellStyles count="13">
    <cellStyle name="Comma 2" xfId="9" xr:uid="{3CD1CE0D-6B03-424F-BA7A-579D70675941}"/>
    <cellStyle name="Comma 3" xfId="12" xr:uid="{5F723019-9A11-4866-B11C-EC70B687863B}"/>
    <cellStyle name="Normal" xfId="0" builtinId="0"/>
    <cellStyle name="Normal 2" xfId="2" xr:uid="{9066BFBD-73C9-440D-B2AF-6977B462B7C9}"/>
    <cellStyle name="Normal 2 2" xfId="8" xr:uid="{55CBF64F-A84B-44FE-810A-5A06B1A37630}"/>
    <cellStyle name="Normal 2 2 2" xfId="11" xr:uid="{11F8AAF3-CB2B-4B38-BFFF-5CD28F9DEDA6}"/>
    <cellStyle name="Normal 3" xfId="6" xr:uid="{5F1CA867-7FA0-46E6-9A67-B6D8952F1E35}"/>
    <cellStyle name="Normal 5" xfId="4" xr:uid="{E5B7236E-06C0-4AB0-A46B-2EC960DDF59A}"/>
    <cellStyle name="Normal 6" xfId="3" xr:uid="{23EA7380-6034-429D-A235-117CC7FDC7A4}"/>
    <cellStyle name="Normal 7" xfId="5" xr:uid="{72AEF7F6-860D-401B-B726-974FC694C8B8}"/>
    <cellStyle name="Percent" xfId="1" builtinId="5"/>
    <cellStyle name="Percent 2" xfId="10" xr:uid="{E331854C-8EA8-4F36-BB97-EB0E59A4D4FE}"/>
    <cellStyle name="Percent 3" xfId="7" xr:uid="{21820048-DA08-49E9-AA3C-FD34FBC1A569}"/>
  </cellStyles>
  <dxfs count="0"/>
  <tableStyles count="1" defaultTableStyle="TableStyleMedium2" defaultPivotStyle="PivotStyleLight16">
    <tableStyle name="Invisible" pivot="0" table="0" count="0" xr9:uid="{E3425AB0-09C9-4615-9DDA-0FA7EBB17318}"/>
  </tableStyles>
  <colors>
    <mruColors>
      <color rgb="FFFFFF66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83A0-5D0D-4652-8ABA-505A7F575FA9}">
  <dimension ref="A1:J62"/>
  <sheetViews>
    <sheetView zoomScale="69" zoomScaleNormal="85" workbookViewId="0">
      <selection activeCell="C1" sqref="C1:D1"/>
    </sheetView>
  </sheetViews>
  <sheetFormatPr defaultColWidth="8.88671875" defaultRowHeight="14.4" x14ac:dyDescent="0.3"/>
  <cols>
    <col min="1" max="1" width="41.109375" style="5" bestFit="1" customWidth="1"/>
    <col min="2" max="2" width="14.5546875" style="6" customWidth="1"/>
    <col min="3" max="3" width="27.5546875" style="7" bestFit="1" customWidth="1"/>
    <col min="4" max="4" width="8.88671875" style="8" customWidth="1"/>
    <col min="5" max="5" width="27.5546875" style="7" bestFit="1" customWidth="1"/>
    <col min="6" max="6" width="8.88671875" style="8" customWidth="1"/>
    <col min="7" max="7" width="27.5546875" style="7" bestFit="1" customWidth="1"/>
    <col min="8" max="8" width="8.88671875" style="8" customWidth="1"/>
    <col min="9" max="9" width="16.88671875" style="7" customWidth="1"/>
    <col min="10" max="10" width="8.109375" style="8" customWidth="1"/>
    <col min="11" max="16384" width="8.88671875" style="5"/>
  </cols>
  <sheetData>
    <row r="1" spans="1:10" s="1" customFormat="1" ht="69" customHeight="1" x14ac:dyDescent="0.3">
      <c r="A1" s="1" t="s">
        <v>0</v>
      </c>
      <c r="B1" s="56" t="s">
        <v>1</v>
      </c>
      <c r="C1" s="130" t="s">
        <v>2</v>
      </c>
      <c r="D1" s="130"/>
      <c r="E1" s="131" t="s">
        <v>3</v>
      </c>
      <c r="F1" s="131"/>
      <c r="G1" s="132" t="s">
        <v>4</v>
      </c>
      <c r="H1" s="132"/>
      <c r="I1" s="133" t="s">
        <v>5</v>
      </c>
      <c r="J1" s="133"/>
    </row>
    <row r="2" spans="1:10" s="2" customFormat="1" ht="14.4" customHeight="1" x14ac:dyDescent="0.3">
      <c r="A2" s="2" t="s">
        <v>6</v>
      </c>
      <c r="B2" s="2">
        <v>2020</v>
      </c>
      <c r="C2" s="134">
        <v>250</v>
      </c>
      <c r="D2" s="134"/>
      <c r="E2" s="134">
        <v>250</v>
      </c>
      <c r="F2" s="134"/>
      <c r="G2" s="134">
        <v>250</v>
      </c>
      <c r="H2" s="134"/>
      <c r="I2" s="134">
        <v>250</v>
      </c>
      <c r="J2" s="134"/>
    </row>
    <row r="3" spans="1:10" s="1" customFormat="1" ht="13.2" x14ac:dyDescent="0.3">
      <c r="A3" s="1" t="s">
        <v>7</v>
      </c>
      <c r="B3" s="56" t="s">
        <v>8</v>
      </c>
      <c r="C3" s="119" t="s">
        <v>8</v>
      </c>
      <c r="D3" s="3" t="s">
        <v>9</v>
      </c>
      <c r="E3" s="119" t="s">
        <v>8</v>
      </c>
      <c r="F3" s="3" t="s">
        <v>9</v>
      </c>
      <c r="G3" s="119" t="s">
        <v>8</v>
      </c>
      <c r="H3" s="3" t="s">
        <v>9</v>
      </c>
      <c r="I3" s="119" t="s">
        <v>8</v>
      </c>
      <c r="J3" s="4" t="s">
        <v>9</v>
      </c>
    </row>
    <row r="4" spans="1:10" ht="13.2" x14ac:dyDescent="0.25">
      <c r="A4" s="53" t="s">
        <v>10</v>
      </c>
      <c r="B4" s="57">
        <v>30471532.411708899</v>
      </c>
      <c r="C4" s="58">
        <v>16655859.338651581</v>
      </c>
      <c r="D4" s="54">
        <f t="shared" ref="D4:D28" si="0">C4/B4</f>
        <v>0.54660392899214516</v>
      </c>
      <c r="E4" s="58">
        <v>3509926.8414087822</v>
      </c>
      <c r="F4" s="54">
        <f t="shared" ref="F4:F28" si="1">E4/B4</f>
        <v>0.11518707999273671</v>
      </c>
      <c r="G4" s="58">
        <v>0</v>
      </c>
      <c r="H4" s="54">
        <f t="shared" ref="H4:H28" si="2">G4/B4</f>
        <v>0</v>
      </c>
      <c r="I4" s="55">
        <f t="shared" ref="I4:I35" si="3">SUM(C4,E4,G4)</f>
        <v>20165786.180060364</v>
      </c>
      <c r="J4" s="54">
        <f t="shared" ref="J4:J28" si="4">I4/B4</f>
        <v>0.66179100898488197</v>
      </c>
    </row>
    <row r="5" spans="1:10" ht="13.2" x14ac:dyDescent="0.25">
      <c r="A5" s="53" t="s">
        <v>11</v>
      </c>
      <c r="B5" s="57">
        <v>35386.989753490299</v>
      </c>
      <c r="C5" s="58">
        <v>0</v>
      </c>
      <c r="D5" s="54">
        <f t="shared" si="0"/>
        <v>0</v>
      </c>
      <c r="E5" s="58">
        <v>0</v>
      </c>
      <c r="F5" s="54">
        <f t="shared" si="1"/>
        <v>0</v>
      </c>
      <c r="G5" s="58">
        <v>0</v>
      </c>
      <c r="H5" s="54">
        <f t="shared" si="2"/>
        <v>0</v>
      </c>
      <c r="I5" s="55">
        <f t="shared" si="3"/>
        <v>0</v>
      </c>
      <c r="J5" s="54">
        <f t="shared" si="4"/>
        <v>0</v>
      </c>
    </row>
    <row r="6" spans="1:10" ht="13.2" x14ac:dyDescent="0.25">
      <c r="A6" s="53" t="s">
        <v>12</v>
      </c>
      <c r="B6" s="57">
        <v>2840052.33073295</v>
      </c>
      <c r="C6" s="58">
        <v>2640637.556349868</v>
      </c>
      <c r="D6" s="54">
        <f t="shared" si="0"/>
        <v>0.92978482395371287</v>
      </c>
      <c r="E6" s="58">
        <v>200251.82569634999</v>
      </c>
      <c r="F6" s="54">
        <f t="shared" si="1"/>
        <v>7.050990699339324E-2</v>
      </c>
      <c r="G6" s="58">
        <v>0</v>
      </c>
      <c r="H6" s="54">
        <f t="shared" si="2"/>
        <v>0</v>
      </c>
      <c r="I6" s="55">
        <f t="shared" si="3"/>
        <v>2840889.382046218</v>
      </c>
      <c r="J6" s="54">
        <f t="shared" si="4"/>
        <v>1.0002947309471062</v>
      </c>
    </row>
    <row r="7" spans="1:10" ht="13.2" x14ac:dyDescent="0.25">
      <c r="A7" s="53" t="s">
        <v>13</v>
      </c>
      <c r="B7" s="57">
        <v>20634758.124057502</v>
      </c>
      <c r="C7" s="58">
        <v>10404.74863131653</v>
      </c>
      <c r="D7" s="54">
        <f t="shared" si="0"/>
        <v>5.0423409708815132E-4</v>
      </c>
      <c r="E7" s="58">
        <v>15.88327492587268</v>
      </c>
      <c r="F7" s="54">
        <f t="shared" si="1"/>
        <v>7.6973400077584639E-7</v>
      </c>
      <c r="G7" s="58">
        <v>0</v>
      </c>
      <c r="H7" s="54">
        <f t="shared" si="2"/>
        <v>0</v>
      </c>
      <c r="I7" s="55">
        <f t="shared" si="3"/>
        <v>10420.631906242403</v>
      </c>
      <c r="J7" s="54">
        <f t="shared" si="4"/>
        <v>5.0500383108892724E-4</v>
      </c>
    </row>
    <row r="8" spans="1:10" ht="13.2" x14ac:dyDescent="0.25">
      <c r="A8" s="53" t="s">
        <v>14</v>
      </c>
      <c r="B8" s="57">
        <v>10163789.967649501</v>
      </c>
      <c r="C8" s="58">
        <v>6591199.5873606922</v>
      </c>
      <c r="D8" s="54">
        <f t="shared" si="0"/>
        <v>0.64849820867411989</v>
      </c>
      <c r="E8" s="58">
        <v>0</v>
      </c>
      <c r="F8" s="54">
        <f t="shared" si="1"/>
        <v>0</v>
      </c>
      <c r="G8" s="58">
        <v>0</v>
      </c>
      <c r="H8" s="54">
        <f t="shared" si="2"/>
        <v>0</v>
      </c>
      <c r="I8" s="55">
        <f t="shared" si="3"/>
        <v>6591199.5873606922</v>
      </c>
      <c r="J8" s="54">
        <f t="shared" si="4"/>
        <v>0.64849820867411989</v>
      </c>
    </row>
    <row r="9" spans="1:10" ht="13.2" x14ac:dyDescent="0.25">
      <c r="A9" s="53" t="s">
        <v>15</v>
      </c>
      <c r="B9" s="57">
        <v>152401935.888477</v>
      </c>
      <c r="C9" s="58">
        <v>69185337.29959479</v>
      </c>
      <c r="D9" s="54">
        <f t="shared" si="0"/>
        <v>0.45396626293659725</v>
      </c>
      <c r="E9" s="58">
        <v>0</v>
      </c>
      <c r="F9" s="54">
        <f t="shared" si="1"/>
        <v>0</v>
      </c>
      <c r="G9" s="58">
        <v>0</v>
      </c>
      <c r="H9" s="54">
        <f t="shared" si="2"/>
        <v>0</v>
      </c>
      <c r="I9" s="55">
        <f t="shared" si="3"/>
        <v>69185337.29959479</v>
      </c>
      <c r="J9" s="54">
        <f t="shared" si="4"/>
        <v>0.45396626293659725</v>
      </c>
    </row>
    <row r="10" spans="1:10" ht="13.2" x14ac:dyDescent="0.25">
      <c r="A10" s="53" t="s">
        <v>16</v>
      </c>
      <c r="B10" s="57">
        <v>1021947.04180198</v>
      </c>
      <c r="C10" s="58">
        <v>32511.20900678635</v>
      </c>
      <c r="D10" s="54">
        <f t="shared" si="0"/>
        <v>3.1813007599160857E-2</v>
      </c>
      <c r="E10" s="58">
        <v>0</v>
      </c>
      <c r="F10" s="54">
        <f t="shared" si="1"/>
        <v>0</v>
      </c>
      <c r="G10" s="58">
        <v>0</v>
      </c>
      <c r="H10" s="54">
        <f t="shared" si="2"/>
        <v>0</v>
      </c>
      <c r="I10" s="55">
        <f t="shared" si="3"/>
        <v>32511.20900678635</v>
      </c>
      <c r="J10" s="54">
        <f t="shared" si="4"/>
        <v>3.1813007599160857E-2</v>
      </c>
    </row>
    <row r="11" spans="1:10" ht="13.2" x14ac:dyDescent="0.25">
      <c r="A11" s="53" t="s">
        <v>17</v>
      </c>
      <c r="B11" s="57">
        <v>449530.684799276</v>
      </c>
      <c r="C11" s="58">
        <v>0</v>
      </c>
      <c r="D11" s="54">
        <f t="shared" si="0"/>
        <v>0</v>
      </c>
      <c r="E11" s="58">
        <v>0</v>
      </c>
      <c r="F11" s="54">
        <f t="shared" si="1"/>
        <v>0</v>
      </c>
      <c r="G11" s="58">
        <v>0</v>
      </c>
      <c r="H11" s="54">
        <f t="shared" si="2"/>
        <v>0</v>
      </c>
      <c r="I11" s="55">
        <f t="shared" si="3"/>
        <v>0</v>
      </c>
      <c r="J11" s="54">
        <f t="shared" si="4"/>
        <v>0</v>
      </c>
    </row>
    <row r="12" spans="1:10" ht="13.2" x14ac:dyDescent="0.25">
      <c r="A12" s="53" t="s">
        <v>18</v>
      </c>
      <c r="B12" s="57">
        <v>19395909.933095202</v>
      </c>
      <c r="C12" s="58">
        <v>0</v>
      </c>
      <c r="D12" s="54">
        <f t="shared" si="0"/>
        <v>0</v>
      </c>
      <c r="E12" s="58">
        <v>0</v>
      </c>
      <c r="F12" s="54">
        <f t="shared" si="1"/>
        <v>0</v>
      </c>
      <c r="G12" s="58">
        <v>0</v>
      </c>
      <c r="H12" s="54">
        <f t="shared" si="2"/>
        <v>0</v>
      </c>
      <c r="I12" s="55">
        <f t="shared" si="3"/>
        <v>0</v>
      </c>
      <c r="J12" s="54">
        <f t="shared" si="4"/>
        <v>0</v>
      </c>
    </row>
    <row r="13" spans="1:10" ht="13.2" x14ac:dyDescent="0.25">
      <c r="A13" s="53" t="s">
        <v>19</v>
      </c>
      <c r="B13" s="57">
        <v>1446964797.52336</v>
      </c>
      <c r="C13" s="58">
        <v>193273948.0218071</v>
      </c>
      <c r="D13" s="54">
        <f t="shared" si="0"/>
        <v>0.13357197656267575</v>
      </c>
      <c r="E13" s="58">
        <v>41814185.838364974</v>
      </c>
      <c r="F13" s="54">
        <f t="shared" si="1"/>
        <v>2.8897859788942045E-2</v>
      </c>
      <c r="G13" s="58">
        <v>180320.873518554</v>
      </c>
      <c r="H13" s="54">
        <f t="shared" si="2"/>
        <v>1.2462008324403819E-4</v>
      </c>
      <c r="I13" s="55">
        <f t="shared" si="3"/>
        <v>235268454.73369065</v>
      </c>
      <c r="J13" s="54">
        <f t="shared" si="4"/>
        <v>0.16259445643486184</v>
      </c>
    </row>
    <row r="14" spans="1:10" ht="13.2" x14ac:dyDescent="0.25">
      <c r="A14" s="53" t="s">
        <v>20</v>
      </c>
      <c r="B14" s="57">
        <v>5421.9981017112696</v>
      </c>
      <c r="C14" s="58">
        <v>0</v>
      </c>
      <c r="D14" s="54">
        <f t="shared" si="0"/>
        <v>0</v>
      </c>
      <c r="E14" s="58">
        <v>0</v>
      </c>
      <c r="F14" s="54">
        <f t="shared" si="1"/>
        <v>0</v>
      </c>
      <c r="G14" s="58">
        <v>0</v>
      </c>
      <c r="H14" s="54">
        <f t="shared" si="2"/>
        <v>0</v>
      </c>
      <c r="I14" s="55">
        <f t="shared" si="3"/>
        <v>0</v>
      </c>
      <c r="J14" s="54">
        <f t="shared" si="4"/>
        <v>0</v>
      </c>
    </row>
    <row r="15" spans="1:10" ht="13.2" x14ac:dyDescent="0.25">
      <c r="A15" s="53" t="s">
        <v>21</v>
      </c>
      <c r="B15" s="57">
        <v>22616522.573074501</v>
      </c>
      <c r="C15" s="58">
        <v>0</v>
      </c>
      <c r="D15" s="54">
        <f t="shared" si="0"/>
        <v>0</v>
      </c>
      <c r="E15" s="58">
        <v>0</v>
      </c>
      <c r="F15" s="54">
        <f t="shared" si="1"/>
        <v>0</v>
      </c>
      <c r="G15" s="58">
        <v>0</v>
      </c>
      <c r="H15" s="54">
        <f t="shared" si="2"/>
        <v>0</v>
      </c>
      <c r="I15" s="55">
        <f t="shared" si="3"/>
        <v>0</v>
      </c>
      <c r="J15" s="54">
        <f t="shared" si="4"/>
        <v>0</v>
      </c>
    </row>
    <row r="16" spans="1:10" ht="13.2" x14ac:dyDescent="0.25">
      <c r="A16" s="53" t="s">
        <v>22</v>
      </c>
      <c r="B16" s="57">
        <v>832206.71870253596</v>
      </c>
      <c r="C16" s="58">
        <v>441941.2541994612</v>
      </c>
      <c r="D16" s="54">
        <f t="shared" si="0"/>
        <v>0.53104744802886972</v>
      </c>
      <c r="E16" s="58">
        <v>372865.29763387778</v>
      </c>
      <c r="F16" s="54">
        <f t="shared" si="1"/>
        <v>0.44804408478604796</v>
      </c>
      <c r="G16" s="58">
        <v>2226.5643831659108</v>
      </c>
      <c r="H16" s="54">
        <f t="shared" si="2"/>
        <v>2.6754943611093031E-3</v>
      </c>
      <c r="I16" s="55">
        <f t="shared" si="3"/>
        <v>817033.11621650495</v>
      </c>
      <c r="J16" s="54">
        <f t="shared" si="4"/>
        <v>0.98176702717602704</v>
      </c>
    </row>
    <row r="17" spans="1:10" ht="13.2" x14ac:dyDescent="0.25">
      <c r="A17" s="53" t="s">
        <v>23</v>
      </c>
      <c r="B17" s="57">
        <v>181270.68779108001</v>
      </c>
      <c r="C17" s="58">
        <v>0</v>
      </c>
      <c r="D17" s="54">
        <f t="shared" si="0"/>
        <v>0</v>
      </c>
      <c r="E17" s="58">
        <v>0</v>
      </c>
      <c r="F17" s="54">
        <f t="shared" si="1"/>
        <v>0</v>
      </c>
      <c r="G17" s="58">
        <v>0</v>
      </c>
      <c r="H17" s="54">
        <f t="shared" si="2"/>
        <v>0</v>
      </c>
      <c r="I17" s="55">
        <f t="shared" si="3"/>
        <v>0</v>
      </c>
      <c r="J17" s="54">
        <f t="shared" si="4"/>
        <v>0</v>
      </c>
    </row>
    <row r="18" spans="1:10" ht="13.2" x14ac:dyDescent="0.25">
      <c r="A18" s="53" t="s">
        <v>24</v>
      </c>
      <c r="B18" s="57">
        <v>3674587.0240301499</v>
      </c>
      <c r="C18" s="58">
        <v>2782019.3567837151</v>
      </c>
      <c r="D18" s="54">
        <f t="shared" si="0"/>
        <v>0.75709714822116259</v>
      </c>
      <c r="E18" s="58">
        <v>805863.0599036786</v>
      </c>
      <c r="F18" s="54">
        <f t="shared" si="1"/>
        <v>0.21930710978776549</v>
      </c>
      <c r="G18" s="58">
        <v>0</v>
      </c>
      <c r="H18" s="54">
        <f t="shared" si="2"/>
        <v>0</v>
      </c>
      <c r="I18" s="55">
        <f t="shared" si="3"/>
        <v>3587882.4166873936</v>
      </c>
      <c r="J18" s="54">
        <f t="shared" si="4"/>
        <v>0.97640425800892805</v>
      </c>
    </row>
    <row r="19" spans="1:10" ht="13.2" x14ac:dyDescent="0.25">
      <c r="A19" s="53" t="s">
        <v>25</v>
      </c>
      <c r="B19" s="57">
        <v>147162.36649538801</v>
      </c>
      <c r="C19" s="58">
        <v>147912.3066179929</v>
      </c>
      <c r="D19" s="54">
        <f t="shared" si="0"/>
        <v>1.0050960047766586</v>
      </c>
      <c r="E19" s="58">
        <v>0</v>
      </c>
      <c r="F19" s="54">
        <f t="shared" si="1"/>
        <v>0</v>
      </c>
      <c r="G19" s="58">
        <v>0</v>
      </c>
      <c r="H19" s="54">
        <f t="shared" si="2"/>
        <v>0</v>
      </c>
      <c r="I19" s="55">
        <f t="shared" si="3"/>
        <v>147912.3066179929</v>
      </c>
      <c r="J19" s="54">
        <f t="shared" si="4"/>
        <v>1.0050960047766586</v>
      </c>
    </row>
    <row r="20" spans="1:10" ht="13.2" x14ac:dyDescent="0.25">
      <c r="A20" s="53" t="s">
        <v>26</v>
      </c>
      <c r="B20" s="57">
        <v>1377605016.72948</v>
      </c>
      <c r="C20" s="58">
        <v>52005335.585662283</v>
      </c>
      <c r="D20" s="54">
        <f t="shared" si="0"/>
        <v>3.7750541667688015E-2</v>
      </c>
      <c r="E20" s="58">
        <v>13034.69737878675</v>
      </c>
      <c r="F20" s="54">
        <f t="shared" si="1"/>
        <v>9.4618538844551625E-6</v>
      </c>
      <c r="G20" s="58">
        <v>4689.6772221943829</v>
      </c>
      <c r="H20" s="54">
        <f t="shared" si="2"/>
        <v>3.4042248432921421E-6</v>
      </c>
      <c r="I20" s="55">
        <f t="shared" si="3"/>
        <v>52023059.96026326</v>
      </c>
      <c r="J20" s="54">
        <f t="shared" si="4"/>
        <v>3.7763407746415761E-2</v>
      </c>
    </row>
    <row r="21" spans="1:10" ht="13.2" x14ac:dyDescent="0.25">
      <c r="A21" s="53" t="s">
        <v>27</v>
      </c>
      <c r="B21" s="57">
        <v>271161505.68291199</v>
      </c>
      <c r="C21" s="58">
        <v>140212034.26885381</v>
      </c>
      <c r="D21" s="54">
        <f t="shared" si="0"/>
        <v>0.51707942067858814</v>
      </c>
      <c r="E21" s="58">
        <v>13074936.78627166</v>
      </c>
      <c r="F21" s="54">
        <f t="shared" si="1"/>
        <v>4.8218262962299273E-2</v>
      </c>
      <c r="G21" s="58">
        <v>317066.97242183931</v>
      </c>
      <c r="H21" s="54">
        <f t="shared" si="2"/>
        <v>1.1692919746234473E-3</v>
      </c>
      <c r="I21" s="55">
        <f t="shared" si="3"/>
        <v>153604038.0275473</v>
      </c>
      <c r="J21" s="54">
        <f t="shared" si="4"/>
        <v>0.56646697561551085</v>
      </c>
    </row>
    <row r="22" spans="1:10" ht="13.2" x14ac:dyDescent="0.25">
      <c r="A22" s="53" t="s">
        <v>28</v>
      </c>
      <c r="B22" s="57">
        <v>80174620.9475355</v>
      </c>
      <c r="C22" s="58">
        <v>58944334.45888184</v>
      </c>
      <c r="D22" s="54">
        <f t="shared" si="0"/>
        <v>0.73519941550398737</v>
      </c>
      <c r="E22" s="58">
        <v>9809007.5644047968</v>
      </c>
      <c r="F22" s="54">
        <f t="shared" si="1"/>
        <v>0.1223455433711822</v>
      </c>
      <c r="G22" s="58">
        <v>0</v>
      </c>
      <c r="H22" s="54">
        <f t="shared" si="2"/>
        <v>0</v>
      </c>
      <c r="I22" s="55">
        <f t="shared" si="3"/>
        <v>68753342.023286641</v>
      </c>
      <c r="J22" s="54">
        <f t="shared" si="4"/>
        <v>0.85754495887516957</v>
      </c>
    </row>
    <row r="23" spans="1:10" ht="13.2" x14ac:dyDescent="0.25">
      <c r="A23" s="53" t="s">
        <v>29</v>
      </c>
      <c r="B23" s="57">
        <v>120862809.95781</v>
      </c>
      <c r="C23" s="58">
        <v>59950514.464378387</v>
      </c>
      <c r="D23" s="54">
        <f t="shared" si="0"/>
        <v>0.49602118704095594</v>
      </c>
      <c r="E23" s="58">
        <v>56951969.752744824</v>
      </c>
      <c r="F23" s="54">
        <f t="shared" si="1"/>
        <v>0.4712116967380226</v>
      </c>
      <c r="G23" s="58">
        <v>2806825.8527635322</v>
      </c>
      <c r="H23" s="54">
        <f t="shared" si="2"/>
        <v>2.3223238428291718E-2</v>
      </c>
      <c r="I23" s="55">
        <f t="shared" si="3"/>
        <v>119709310.06988674</v>
      </c>
      <c r="J23" s="54">
        <f t="shared" si="4"/>
        <v>0.99045612220727031</v>
      </c>
    </row>
    <row r="24" spans="1:10" ht="13.2" x14ac:dyDescent="0.25">
      <c r="A24" s="53" t="s">
        <v>30</v>
      </c>
      <c r="B24" s="57">
        <v>18208904.914712202</v>
      </c>
      <c r="C24" s="58">
        <v>6195375.8189517036</v>
      </c>
      <c r="D24" s="54">
        <f t="shared" si="0"/>
        <v>0.34023879239141075</v>
      </c>
      <c r="E24" s="58">
        <v>269446.87915082532</v>
      </c>
      <c r="F24" s="54">
        <f t="shared" si="1"/>
        <v>1.4797533427346365E-2</v>
      </c>
      <c r="G24" s="58">
        <v>38236.959813848138</v>
      </c>
      <c r="H24" s="54">
        <f t="shared" si="2"/>
        <v>2.0999044145128092E-3</v>
      </c>
      <c r="I24" s="55">
        <f t="shared" si="3"/>
        <v>6503059.6579163773</v>
      </c>
      <c r="J24" s="54">
        <f t="shared" si="4"/>
        <v>0.35713623023326996</v>
      </c>
    </row>
    <row r="25" spans="1:10" ht="13.2" x14ac:dyDescent="0.25">
      <c r="A25" s="53" t="s">
        <v>31</v>
      </c>
      <c r="B25" s="57">
        <v>2523.5203944332802</v>
      </c>
      <c r="C25" s="58">
        <v>0</v>
      </c>
      <c r="D25" s="54">
        <f t="shared" si="0"/>
        <v>0</v>
      </c>
      <c r="E25" s="58">
        <v>0</v>
      </c>
      <c r="F25" s="54">
        <f t="shared" si="1"/>
        <v>0</v>
      </c>
      <c r="G25" s="58">
        <v>0</v>
      </c>
      <c r="H25" s="54">
        <f t="shared" si="2"/>
        <v>0</v>
      </c>
      <c r="I25" s="55">
        <f t="shared" si="3"/>
        <v>0</v>
      </c>
      <c r="J25" s="54">
        <f t="shared" si="4"/>
        <v>0</v>
      </c>
    </row>
    <row r="26" spans="1:10" ht="13.2" x14ac:dyDescent="0.25">
      <c r="A26" s="53" t="s">
        <v>32</v>
      </c>
      <c r="B26" s="57">
        <v>6319562.3007042296</v>
      </c>
      <c r="C26" s="58">
        <v>2439198.3058629478</v>
      </c>
      <c r="D26" s="54">
        <f t="shared" si="0"/>
        <v>0.38597583025506882</v>
      </c>
      <c r="E26" s="58">
        <v>3903188.4184086621</v>
      </c>
      <c r="F26" s="54">
        <f t="shared" si="1"/>
        <v>0.61763587930349295</v>
      </c>
      <c r="G26" s="58">
        <v>0</v>
      </c>
      <c r="H26" s="54">
        <f t="shared" si="2"/>
        <v>0</v>
      </c>
      <c r="I26" s="55">
        <f t="shared" si="3"/>
        <v>6342386.7242716104</v>
      </c>
      <c r="J26" s="54">
        <f t="shared" si="4"/>
        <v>1.0036117095585619</v>
      </c>
    </row>
    <row r="27" spans="1:10" ht="13.2" x14ac:dyDescent="0.25">
      <c r="A27" s="53" t="s">
        <v>33</v>
      </c>
      <c r="B27" s="57">
        <v>7620073.99474076</v>
      </c>
      <c r="C27" s="58">
        <v>1306361.106383204</v>
      </c>
      <c r="D27" s="54">
        <f t="shared" si="0"/>
        <v>0.1714368006511264</v>
      </c>
      <c r="E27" s="58">
        <v>0</v>
      </c>
      <c r="F27" s="54">
        <f t="shared" si="1"/>
        <v>0</v>
      </c>
      <c r="G27" s="58">
        <v>0</v>
      </c>
      <c r="H27" s="54">
        <f t="shared" si="2"/>
        <v>0</v>
      </c>
      <c r="I27" s="55">
        <f t="shared" si="3"/>
        <v>1306361.106383204</v>
      </c>
      <c r="J27" s="54">
        <f t="shared" si="4"/>
        <v>0.1714368006511264</v>
      </c>
    </row>
    <row r="28" spans="1:10" ht="13.2" x14ac:dyDescent="0.25">
      <c r="A28" s="53" t="s">
        <v>34</v>
      </c>
      <c r="B28" s="57">
        <v>37085657.064007603</v>
      </c>
      <c r="C28" s="58">
        <v>0</v>
      </c>
      <c r="D28" s="54">
        <f t="shared" si="0"/>
        <v>0</v>
      </c>
      <c r="E28" s="58">
        <v>0</v>
      </c>
      <c r="F28" s="54">
        <f t="shared" si="1"/>
        <v>0</v>
      </c>
      <c r="G28" s="58">
        <v>0</v>
      </c>
      <c r="H28" s="54">
        <f t="shared" si="2"/>
        <v>0</v>
      </c>
      <c r="I28" s="55">
        <f t="shared" si="3"/>
        <v>0</v>
      </c>
      <c r="J28" s="54">
        <f t="shared" si="4"/>
        <v>0</v>
      </c>
    </row>
    <row r="29" spans="1:10" ht="13.2" x14ac:dyDescent="0.25">
      <c r="A29" s="53" t="s">
        <v>35</v>
      </c>
      <c r="B29" s="57" t="s">
        <v>36</v>
      </c>
      <c r="C29" s="71" t="s">
        <v>36</v>
      </c>
      <c r="D29" s="57" t="s">
        <v>36</v>
      </c>
      <c r="E29" s="71" t="s">
        <v>36</v>
      </c>
      <c r="F29" s="57" t="s">
        <v>36</v>
      </c>
      <c r="G29" s="71" t="s">
        <v>36</v>
      </c>
      <c r="H29" s="57" t="s">
        <v>36</v>
      </c>
      <c r="I29" s="55">
        <f t="shared" si="3"/>
        <v>0</v>
      </c>
      <c r="J29" s="57" t="s">
        <v>36</v>
      </c>
    </row>
    <row r="30" spans="1:10" ht="13.2" x14ac:dyDescent="0.25">
      <c r="A30" s="53" t="s">
        <v>37</v>
      </c>
      <c r="B30" s="57" t="s">
        <v>36</v>
      </c>
      <c r="C30" s="71" t="s">
        <v>36</v>
      </c>
      <c r="D30" s="57" t="s">
        <v>36</v>
      </c>
      <c r="E30" s="71" t="s">
        <v>36</v>
      </c>
      <c r="F30" s="57" t="s">
        <v>36</v>
      </c>
      <c r="G30" s="71" t="s">
        <v>36</v>
      </c>
      <c r="H30" s="57" t="s">
        <v>36</v>
      </c>
      <c r="I30" s="55">
        <f t="shared" si="3"/>
        <v>0</v>
      </c>
      <c r="J30" s="57" t="s">
        <v>36</v>
      </c>
    </row>
    <row r="31" spans="1:10" ht="13.2" x14ac:dyDescent="0.25">
      <c r="A31" s="53" t="s">
        <v>38</v>
      </c>
      <c r="B31" s="57">
        <v>40430.294710708396</v>
      </c>
      <c r="C31" s="58">
        <v>0</v>
      </c>
      <c r="D31" s="54">
        <f t="shared" ref="D31:D46" si="5">C31/B31</f>
        <v>0</v>
      </c>
      <c r="E31" s="58">
        <v>0</v>
      </c>
      <c r="F31" s="54">
        <f t="shared" ref="F31:F46" si="6">E31/B31</f>
        <v>0</v>
      </c>
      <c r="G31" s="58">
        <v>0</v>
      </c>
      <c r="H31" s="54">
        <f t="shared" ref="H31:H46" si="7">G31/B31</f>
        <v>0</v>
      </c>
      <c r="I31" s="55">
        <f t="shared" si="3"/>
        <v>0</v>
      </c>
      <c r="J31" s="54">
        <f t="shared" ref="J31:J46" si="8">I31/B31</f>
        <v>0</v>
      </c>
    </row>
    <row r="32" spans="1:10" ht="13.2" x14ac:dyDescent="0.25">
      <c r="A32" s="53" t="s">
        <v>39</v>
      </c>
      <c r="B32" s="57">
        <v>3160329.4513562899</v>
      </c>
      <c r="C32" s="58">
        <v>150125.80879663469</v>
      </c>
      <c r="D32" s="54">
        <f t="shared" si="5"/>
        <v>4.7503214809521382E-2</v>
      </c>
      <c r="E32" s="58">
        <v>2940.1400080269668</v>
      </c>
      <c r="F32" s="54">
        <f t="shared" si="6"/>
        <v>9.3032706028960794E-4</v>
      </c>
      <c r="G32" s="58">
        <v>0</v>
      </c>
      <c r="H32" s="54">
        <f t="shared" si="7"/>
        <v>0</v>
      </c>
      <c r="I32" s="55">
        <f t="shared" si="3"/>
        <v>153065.94880466166</v>
      </c>
      <c r="J32" s="54">
        <f t="shared" si="8"/>
        <v>4.8433541869810991E-2</v>
      </c>
    </row>
    <row r="33" spans="1:10" ht="13.2" x14ac:dyDescent="0.25">
      <c r="A33" s="53" t="s">
        <v>40</v>
      </c>
      <c r="B33" s="57">
        <v>47431648.651104197</v>
      </c>
      <c r="C33" s="58">
        <v>37580308.044113614</v>
      </c>
      <c r="D33" s="54">
        <f t="shared" si="5"/>
        <v>0.79230448683210075</v>
      </c>
      <c r="E33" s="58">
        <v>3143943.261947073</v>
      </c>
      <c r="F33" s="54">
        <f t="shared" si="6"/>
        <v>6.6283659779004606E-2</v>
      </c>
      <c r="G33" s="58">
        <v>0</v>
      </c>
      <c r="H33" s="54">
        <f t="shared" si="7"/>
        <v>0</v>
      </c>
      <c r="I33" s="55">
        <f t="shared" si="3"/>
        <v>40724251.306060687</v>
      </c>
      <c r="J33" s="54">
        <f t="shared" si="8"/>
        <v>0.85858814661110539</v>
      </c>
    </row>
    <row r="34" spans="1:10" ht="13.2" x14ac:dyDescent="0.25">
      <c r="A34" s="53" t="s">
        <v>41</v>
      </c>
      <c r="B34" s="57">
        <v>10244.409672260201</v>
      </c>
      <c r="C34" s="58">
        <v>0</v>
      </c>
      <c r="D34" s="54">
        <f t="shared" si="5"/>
        <v>0</v>
      </c>
      <c r="E34" s="58">
        <v>0</v>
      </c>
      <c r="F34" s="54">
        <f t="shared" si="6"/>
        <v>0</v>
      </c>
      <c r="G34" s="58">
        <v>0</v>
      </c>
      <c r="H34" s="54">
        <f t="shared" si="7"/>
        <v>0</v>
      </c>
      <c r="I34" s="55">
        <f t="shared" si="3"/>
        <v>0</v>
      </c>
      <c r="J34" s="54">
        <f t="shared" si="8"/>
        <v>0</v>
      </c>
    </row>
    <row r="35" spans="1:10" ht="13.2" x14ac:dyDescent="0.25">
      <c r="A35" s="53" t="s">
        <v>42</v>
      </c>
      <c r="B35" s="57">
        <v>40294841.170051701</v>
      </c>
      <c r="C35" s="58">
        <v>49751.721840606268</v>
      </c>
      <c r="D35" s="54">
        <f t="shared" si="5"/>
        <v>1.2346920944704752E-3</v>
      </c>
      <c r="E35" s="58">
        <v>0</v>
      </c>
      <c r="F35" s="54">
        <f t="shared" si="6"/>
        <v>0</v>
      </c>
      <c r="G35" s="58">
        <v>0</v>
      </c>
      <c r="H35" s="54">
        <f t="shared" si="7"/>
        <v>0</v>
      </c>
      <c r="I35" s="55">
        <f t="shared" si="3"/>
        <v>49751.721840606268</v>
      </c>
      <c r="J35" s="54">
        <f t="shared" si="8"/>
        <v>1.2346920944704752E-3</v>
      </c>
    </row>
    <row r="36" spans="1:10" ht="13.2" x14ac:dyDescent="0.25">
      <c r="A36" s="53" t="s">
        <v>43</v>
      </c>
      <c r="B36" s="57">
        <v>173366.65327281799</v>
      </c>
      <c r="C36" s="58">
        <v>3611.8556375972689</v>
      </c>
      <c r="D36" s="54">
        <f t="shared" si="5"/>
        <v>2.0833623822186158E-2</v>
      </c>
      <c r="E36" s="58">
        <v>4321.7699880799337</v>
      </c>
      <c r="F36" s="54">
        <f t="shared" si="6"/>
        <v>2.4928496377437659E-2</v>
      </c>
      <c r="G36" s="58">
        <v>0</v>
      </c>
      <c r="H36" s="54">
        <f t="shared" si="7"/>
        <v>0</v>
      </c>
      <c r="I36" s="55">
        <f t="shared" ref="I36:I59" si="9">SUM(C36,E36,G36)</f>
        <v>7933.6256256772031</v>
      </c>
      <c r="J36" s="54">
        <f t="shared" si="8"/>
        <v>4.5762120199623821E-2</v>
      </c>
    </row>
    <row r="37" spans="1:10" ht="13.2" x14ac:dyDescent="0.25">
      <c r="A37" s="53" t="s">
        <v>44</v>
      </c>
      <c r="B37" s="57">
        <v>4352929.0175412605</v>
      </c>
      <c r="C37" s="58">
        <v>1623986.08288449</v>
      </c>
      <c r="D37" s="54">
        <f t="shared" si="5"/>
        <v>0.37307892601515336</v>
      </c>
      <c r="E37" s="58">
        <v>552449.3625520342</v>
      </c>
      <c r="F37" s="54">
        <f t="shared" si="6"/>
        <v>0.12691439725430756</v>
      </c>
      <c r="G37" s="58">
        <v>2.3840819753479541</v>
      </c>
      <c r="H37" s="54">
        <f t="shared" si="7"/>
        <v>5.4769603771177416E-7</v>
      </c>
      <c r="I37" s="55">
        <f t="shared" si="9"/>
        <v>2176437.8295184998</v>
      </c>
      <c r="J37" s="54">
        <f t="shared" si="8"/>
        <v>0.49999387096549863</v>
      </c>
    </row>
    <row r="38" spans="1:10" ht="13.2" x14ac:dyDescent="0.25">
      <c r="A38" s="53" t="s">
        <v>45</v>
      </c>
      <c r="B38" s="57">
        <v>901.33319664001397</v>
      </c>
      <c r="C38" s="58">
        <v>0</v>
      </c>
      <c r="D38" s="54">
        <f t="shared" si="5"/>
        <v>0</v>
      </c>
      <c r="E38" s="58">
        <v>0</v>
      </c>
      <c r="F38" s="54">
        <f t="shared" si="6"/>
        <v>0</v>
      </c>
      <c r="G38" s="58">
        <v>0</v>
      </c>
      <c r="H38" s="54">
        <f t="shared" si="7"/>
        <v>0</v>
      </c>
      <c r="I38" s="55">
        <f t="shared" si="9"/>
        <v>0</v>
      </c>
      <c r="J38" s="54">
        <f t="shared" si="8"/>
        <v>0</v>
      </c>
    </row>
    <row r="39" spans="1:10" ht="13.2" x14ac:dyDescent="0.25">
      <c r="A39" s="53" t="s">
        <v>46</v>
      </c>
      <c r="B39" s="57">
        <v>17699.372645527099</v>
      </c>
      <c r="C39" s="58">
        <v>1019.858706451952</v>
      </c>
      <c r="D39" s="54">
        <f t="shared" si="5"/>
        <v>5.7621178268693375E-2</v>
      </c>
      <c r="E39" s="58">
        <v>0</v>
      </c>
      <c r="F39" s="54">
        <f t="shared" si="6"/>
        <v>0</v>
      </c>
      <c r="G39" s="58">
        <v>0</v>
      </c>
      <c r="H39" s="54">
        <f t="shared" si="7"/>
        <v>0</v>
      </c>
      <c r="I39" s="55">
        <f t="shared" si="9"/>
        <v>1019.858706451952</v>
      </c>
      <c r="J39" s="54">
        <f t="shared" si="8"/>
        <v>5.7621178268693375E-2</v>
      </c>
    </row>
    <row r="40" spans="1:10" ht="13.2" x14ac:dyDescent="0.25">
      <c r="A40" s="53" t="s">
        <v>47</v>
      </c>
      <c r="B40" s="57">
        <v>224857985.114838</v>
      </c>
      <c r="C40" s="58">
        <v>65082956.513971686</v>
      </c>
      <c r="D40" s="54">
        <f t="shared" si="5"/>
        <v>0.28944027262688909</v>
      </c>
      <c r="E40" s="58">
        <v>25172743.450903039</v>
      </c>
      <c r="F40" s="54">
        <f t="shared" si="6"/>
        <v>0.11194951977376734</v>
      </c>
      <c r="G40" s="58">
        <v>0</v>
      </c>
      <c r="H40" s="54">
        <f t="shared" si="7"/>
        <v>0</v>
      </c>
      <c r="I40" s="55">
        <f t="shared" si="9"/>
        <v>90255699.96487473</v>
      </c>
      <c r="J40" s="54">
        <f t="shared" si="8"/>
        <v>0.40138979240065648</v>
      </c>
    </row>
    <row r="41" spans="1:10" ht="13.2" x14ac:dyDescent="0.25">
      <c r="A41" s="53" t="s">
        <v>48</v>
      </c>
      <c r="B41" s="57">
        <v>9836.2438678219896</v>
      </c>
      <c r="C41" s="58">
        <v>0</v>
      </c>
      <c r="D41" s="54">
        <f t="shared" si="5"/>
        <v>0</v>
      </c>
      <c r="E41" s="58">
        <v>0</v>
      </c>
      <c r="F41" s="54">
        <f t="shared" si="6"/>
        <v>0</v>
      </c>
      <c r="G41" s="58">
        <v>0</v>
      </c>
      <c r="H41" s="54">
        <f t="shared" si="7"/>
        <v>0</v>
      </c>
      <c r="I41" s="55">
        <f t="shared" si="9"/>
        <v>0</v>
      </c>
      <c r="J41" s="54">
        <f t="shared" si="8"/>
        <v>0</v>
      </c>
    </row>
    <row r="42" spans="1:10" ht="13.2" x14ac:dyDescent="0.25">
      <c r="A42" s="53" t="s">
        <v>49</v>
      </c>
      <c r="B42" s="57">
        <v>8952248.0158249103</v>
      </c>
      <c r="C42" s="58">
        <v>3158883.9357767068</v>
      </c>
      <c r="D42" s="54">
        <f t="shared" si="5"/>
        <v>0.35285929636810109</v>
      </c>
      <c r="E42" s="58">
        <v>1188343.3646397011</v>
      </c>
      <c r="F42" s="54">
        <f t="shared" si="6"/>
        <v>0.13274245335239412</v>
      </c>
      <c r="G42" s="58">
        <v>21928.988958297301</v>
      </c>
      <c r="H42" s="54">
        <f t="shared" si="7"/>
        <v>2.4495510981748245E-3</v>
      </c>
      <c r="I42" s="55">
        <f t="shared" si="9"/>
        <v>4369156.2893747054</v>
      </c>
      <c r="J42" s="54">
        <f t="shared" si="8"/>
        <v>0.48805130081867004</v>
      </c>
    </row>
    <row r="43" spans="1:10" ht="13.2" x14ac:dyDescent="0.25">
      <c r="A43" s="53" t="s">
        <v>50</v>
      </c>
      <c r="B43" s="57">
        <v>97675685.472564504</v>
      </c>
      <c r="C43" s="58">
        <v>64587644.664243028</v>
      </c>
      <c r="D43" s="54">
        <f t="shared" si="5"/>
        <v>0.66124588070983781</v>
      </c>
      <c r="E43" s="58">
        <v>31622854.70088084</v>
      </c>
      <c r="F43" s="54">
        <f t="shared" si="6"/>
        <v>0.32375359894211525</v>
      </c>
      <c r="G43" s="58">
        <v>0</v>
      </c>
      <c r="H43" s="54">
        <f t="shared" si="7"/>
        <v>0</v>
      </c>
      <c r="I43" s="55">
        <f t="shared" si="9"/>
        <v>96210499.365123868</v>
      </c>
      <c r="J43" s="54">
        <f t="shared" si="8"/>
        <v>0.98499947965195311</v>
      </c>
    </row>
    <row r="44" spans="1:10" ht="13.2" x14ac:dyDescent="0.25">
      <c r="A44" s="53" t="s">
        <v>51</v>
      </c>
      <c r="B44" s="57">
        <v>48706694.413686201</v>
      </c>
      <c r="C44" s="58">
        <v>0</v>
      </c>
      <c r="D44" s="54">
        <f t="shared" si="5"/>
        <v>0</v>
      </c>
      <c r="E44" s="58">
        <v>0</v>
      </c>
      <c r="F44" s="54">
        <f t="shared" si="6"/>
        <v>0</v>
      </c>
      <c r="G44" s="58">
        <v>0</v>
      </c>
      <c r="H44" s="54">
        <f t="shared" si="7"/>
        <v>0</v>
      </c>
      <c r="I44" s="55">
        <f t="shared" si="9"/>
        <v>0</v>
      </c>
      <c r="J44" s="54">
        <f t="shared" si="8"/>
        <v>0</v>
      </c>
    </row>
    <row r="45" spans="1:10" ht="13.2" x14ac:dyDescent="0.25">
      <c r="A45" s="53" t="s">
        <v>52</v>
      </c>
      <c r="B45" s="57">
        <v>140152079.24341801</v>
      </c>
      <c r="C45" s="58">
        <v>8885874.1926372144</v>
      </c>
      <c r="D45" s="54">
        <f t="shared" si="5"/>
        <v>6.3401657974721221E-2</v>
      </c>
      <c r="E45" s="58">
        <v>389618.72328046168</v>
      </c>
      <c r="F45" s="54">
        <f t="shared" si="6"/>
        <v>2.7799710527573883E-3</v>
      </c>
      <c r="G45" s="58">
        <v>0</v>
      </c>
      <c r="H45" s="54">
        <f t="shared" si="7"/>
        <v>0</v>
      </c>
      <c r="I45" s="55">
        <f t="shared" si="9"/>
        <v>9275492.9159176759</v>
      </c>
      <c r="J45" s="54">
        <f t="shared" si="8"/>
        <v>6.6181629027478608E-2</v>
      </c>
    </row>
    <row r="46" spans="1:10" ht="13.2" x14ac:dyDescent="0.25">
      <c r="A46" s="53" t="s">
        <v>53</v>
      </c>
      <c r="B46" s="57">
        <v>174740.821782107</v>
      </c>
      <c r="C46" s="58">
        <v>164328.2743786629</v>
      </c>
      <c r="D46" s="54">
        <f t="shared" si="5"/>
        <v>0.94041147742553244</v>
      </c>
      <c r="E46" s="58">
        <v>0</v>
      </c>
      <c r="F46" s="54">
        <f t="shared" si="6"/>
        <v>0</v>
      </c>
      <c r="G46" s="58">
        <v>0</v>
      </c>
      <c r="H46" s="54">
        <f t="shared" si="7"/>
        <v>0</v>
      </c>
      <c r="I46" s="55">
        <f t="shared" si="9"/>
        <v>164328.2743786629</v>
      </c>
      <c r="J46" s="54">
        <f t="shared" si="8"/>
        <v>0.94041147742553244</v>
      </c>
    </row>
    <row r="47" spans="1:10" ht="13.2" x14ac:dyDescent="0.25">
      <c r="A47" s="53" t="s">
        <v>54</v>
      </c>
      <c r="B47" s="57" t="s">
        <v>36</v>
      </c>
      <c r="C47" s="71" t="s">
        <v>36</v>
      </c>
      <c r="D47" s="57" t="s">
        <v>36</v>
      </c>
      <c r="E47" s="71" t="s">
        <v>36</v>
      </c>
      <c r="F47" s="57" t="s">
        <v>36</v>
      </c>
      <c r="G47" s="71" t="s">
        <v>36</v>
      </c>
      <c r="H47" s="57" t="s">
        <v>36</v>
      </c>
      <c r="I47" s="55">
        <f t="shared" si="9"/>
        <v>0</v>
      </c>
      <c r="J47" s="57" t="s">
        <v>36</v>
      </c>
    </row>
    <row r="48" spans="1:10" ht="13.2" x14ac:dyDescent="0.25">
      <c r="A48" s="53" t="s">
        <v>55</v>
      </c>
      <c r="B48" s="57">
        <v>487438.36381501099</v>
      </c>
      <c r="C48" s="58">
        <v>126404.3639457527</v>
      </c>
      <c r="D48" s="54">
        <f t="shared" ref="D48:D60" si="10">C48/B48</f>
        <v>0.25932379010225948</v>
      </c>
      <c r="E48" s="58">
        <v>354174.48809299152</v>
      </c>
      <c r="F48" s="54">
        <f t="shared" ref="F48:F60" si="11">E48/B48</f>
        <v>0.72660363727013744</v>
      </c>
      <c r="G48" s="58">
        <v>7169.7450905733667</v>
      </c>
      <c r="H48" s="54">
        <f t="shared" ref="H48:H60" si="12">G48/B48</f>
        <v>1.4709029126181737E-2</v>
      </c>
      <c r="I48" s="55">
        <f t="shared" si="9"/>
        <v>487748.59712931764</v>
      </c>
      <c r="J48" s="54">
        <f t="shared" ref="J48:J60" si="13">I48/B48</f>
        <v>1.0006364564985788</v>
      </c>
    </row>
    <row r="49" spans="1:10" ht="13.2" x14ac:dyDescent="0.25">
      <c r="A49" s="53" t="s">
        <v>56</v>
      </c>
      <c r="B49" s="57">
        <v>20550766.345709398</v>
      </c>
      <c r="C49" s="58">
        <v>0</v>
      </c>
      <c r="D49" s="54">
        <f t="shared" si="10"/>
        <v>0</v>
      </c>
      <c r="E49" s="58">
        <v>0</v>
      </c>
      <c r="F49" s="54">
        <f t="shared" si="11"/>
        <v>0</v>
      </c>
      <c r="G49" s="58">
        <v>0</v>
      </c>
      <c r="H49" s="54">
        <f t="shared" si="12"/>
        <v>0</v>
      </c>
      <c r="I49" s="55">
        <f t="shared" si="9"/>
        <v>0</v>
      </c>
      <c r="J49" s="54">
        <f t="shared" si="13"/>
        <v>0</v>
      </c>
    </row>
    <row r="50" spans="1:10" ht="13.2" x14ac:dyDescent="0.25">
      <c r="A50" s="53" t="s">
        <v>57</v>
      </c>
      <c r="B50" s="57">
        <v>9284581.9996050205</v>
      </c>
      <c r="C50" s="58">
        <v>7176199.8699996686</v>
      </c>
      <c r="D50" s="54">
        <f t="shared" si="10"/>
        <v>0.77291577265459599</v>
      </c>
      <c r="E50" s="58">
        <v>2115717.3232353372</v>
      </c>
      <c r="F50" s="54">
        <f t="shared" si="11"/>
        <v>0.22787426761111515</v>
      </c>
      <c r="G50" s="58">
        <v>0</v>
      </c>
      <c r="H50" s="54">
        <f t="shared" si="12"/>
        <v>0</v>
      </c>
      <c r="I50" s="55">
        <f t="shared" si="9"/>
        <v>9291917.1932350062</v>
      </c>
      <c r="J50" s="54">
        <f t="shared" si="13"/>
        <v>1.0007900402657113</v>
      </c>
    </row>
    <row r="51" spans="1:10" ht="13.2" x14ac:dyDescent="0.25">
      <c r="A51" s="53" t="s">
        <v>58</v>
      </c>
      <c r="B51" s="57">
        <v>74378308.562437594</v>
      </c>
      <c r="C51" s="58">
        <v>1598312.133701324</v>
      </c>
      <c r="D51" s="54">
        <f t="shared" si="10"/>
        <v>2.1488955107921086E-2</v>
      </c>
      <c r="E51" s="58">
        <v>0</v>
      </c>
      <c r="F51" s="54">
        <f t="shared" si="11"/>
        <v>0</v>
      </c>
      <c r="G51" s="58">
        <v>0</v>
      </c>
      <c r="H51" s="54">
        <f t="shared" si="12"/>
        <v>0</v>
      </c>
      <c r="I51" s="55">
        <f t="shared" si="9"/>
        <v>1598312.133701324</v>
      </c>
      <c r="J51" s="54">
        <f t="shared" si="13"/>
        <v>2.1488955107921086E-2</v>
      </c>
    </row>
    <row r="52" spans="1:10" ht="13.2" x14ac:dyDescent="0.25">
      <c r="A52" s="53" t="s">
        <v>59</v>
      </c>
      <c r="B52" s="57">
        <v>1382042.2204135901</v>
      </c>
      <c r="C52" s="58">
        <v>1201275.4660568261</v>
      </c>
      <c r="D52" s="54">
        <f t="shared" si="10"/>
        <v>0.86920316059326486</v>
      </c>
      <c r="E52" s="58">
        <v>49824.738768815987</v>
      </c>
      <c r="F52" s="54">
        <f t="shared" si="11"/>
        <v>3.6051531590623499E-2</v>
      </c>
      <c r="G52" s="58">
        <v>0</v>
      </c>
      <c r="H52" s="54">
        <f t="shared" si="12"/>
        <v>0</v>
      </c>
      <c r="I52" s="55">
        <f t="shared" si="9"/>
        <v>1251100.2048256421</v>
      </c>
      <c r="J52" s="54">
        <f t="shared" si="13"/>
        <v>0.90525469218388832</v>
      </c>
    </row>
    <row r="53" spans="1:10" ht="13.2" x14ac:dyDescent="0.25">
      <c r="A53" s="53" t="s">
        <v>60</v>
      </c>
      <c r="B53" s="57">
        <v>43478.664098051697</v>
      </c>
      <c r="C53" s="58">
        <v>0</v>
      </c>
      <c r="D53" s="54">
        <f t="shared" si="10"/>
        <v>0</v>
      </c>
      <c r="E53" s="58">
        <v>42811.476034758038</v>
      </c>
      <c r="F53" s="54">
        <f t="shared" si="11"/>
        <v>0.98465481685939016</v>
      </c>
      <c r="G53" s="58">
        <v>0</v>
      </c>
      <c r="H53" s="54">
        <f t="shared" si="12"/>
        <v>0</v>
      </c>
      <c r="I53" s="55">
        <f t="shared" si="9"/>
        <v>42811.476034758038</v>
      </c>
      <c r="J53" s="54">
        <f t="shared" si="13"/>
        <v>0.98465481685939016</v>
      </c>
    </row>
    <row r="54" spans="1:10" ht="13.2" x14ac:dyDescent="0.25">
      <c r="A54" s="53" t="s">
        <v>61</v>
      </c>
      <c r="B54" s="57">
        <v>76232945.908313707</v>
      </c>
      <c r="C54" s="58">
        <v>60934893.522803299</v>
      </c>
      <c r="D54" s="54">
        <f t="shared" si="10"/>
        <v>0.79932492174827452</v>
      </c>
      <c r="E54" s="58">
        <v>10408702.89649223</v>
      </c>
      <c r="F54" s="54">
        <f t="shared" si="11"/>
        <v>0.13653811711554351</v>
      </c>
      <c r="G54" s="58">
        <v>0</v>
      </c>
      <c r="H54" s="54">
        <f t="shared" si="12"/>
        <v>0</v>
      </c>
      <c r="I54" s="55">
        <f t="shared" si="9"/>
        <v>71343596.419295534</v>
      </c>
      <c r="J54" s="54">
        <f t="shared" si="13"/>
        <v>0.93586303886381816</v>
      </c>
    </row>
    <row r="55" spans="1:10" ht="13.2" x14ac:dyDescent="0.25">
      <c r="A55" s="53" t="s">
        <v>62</v>
      </c>
      <c r="B55" s="57">
        <v>10034324.519271901</v>
      </c>
      <c r="C55" s="58">
        <v>2659056.5680232169</v>
      </c>
      <c r="D55" s="54">
        <f t="shared" si="10"/>
        <v>0.26499607052933549</v>
      </c>
      <c r="E55" s="58">
        <v>13312.28743076325</v>
      </c>
      <c r="F55" s="54">
        <f t="shared" si="11"/>
        <v>1.3266749949332117E-3</v>
      </c>
      <c r="G55" s="58">
        <v>0</v>
      </c>
      <c r="H55" s="54">
        <f t="shared" si="12"/>
        <v>0</v>
      </c>
      <c r="I55" s="55">
        <f t="shared" si="9"/>
        <v>2672368.8554539802</v>
      </c>
      <c r="J55" s="54">
        <f t="shared" si="13"/>
        <v>0.26632274552426871</v>
      </c>
    </row>
    <row r="56" spans="1:10" ht="13.2" x14ac:dyDescent="0.25">
      <c r="A56" s="53" t="s">
        <v>63</v>
      </c>
      <c r="B56" s="57">
        <v>10.387825813144399</v>
      </c>
      <c r="C56" s="58">
        <v>0</v>
      </c>
      <c r="D56" s="54">
        <f t="shared" si="10"/>
        <v>0</v>
      </c>
      <c r="E56" s="58">
        <v>0</v>
      </c>
      <c r="F56" s="54">
        <f t="shared" si="11"/>
        <v>0</v>
      </c>
      <c r="G56" s="58">
        <v>0</v>
      </c>
      <c r="H56" s="54">
        <f t="shared" si="12"/>
        <v>0</v>
      </c>
      <c r="I56" s="55">
        <f t="shared" si="9"/>
        <v>0</v>
      </c>
      <c r="J56" s="54">
        <f t="shared" si="13"/>
        <v>0</v>
      </c>
    </row>
    <row r="57" spans="1:10" ht="13.2" x14ac:dyDescent="0.25">
      <c r="A57" s="53" t="s">
        <v>64</v>
      </c>
      <c r="B57" s="57">
        <v>32939238.330004498</v>
      </c>
      <c r="C57" s="58">
        <v>15898871.327356961</v>
      </c>
      <c r="D57" s="54">
        <f t="shared" si="10"/>
        <v>0.48267270688146446</v>
      </c>
      <c r="E57" s="58">
        <v>8308118.14819967</v>
      </c>
      <c r="F57" s="54">
        <f t="shared" si="11"/>
        <v>0.25222556954608655</v>
      </c>
      <c r="G57" s="58">
        <v>0</v>
      </c>
      <c r="H57" s="54">
        <f t="shared" si="12"/>
        <v>0</v>
      </c>
      <c r="I57" s="55">
        <f t="shared" si="9"/>
        <v>24206989.475556631</v>
      </c>
      <c r="J57" s="54">
        <f t="shared" si="13"/>
        <v>0.73489827642755101</v>
      </c>
    </row>
    <row r="58" spans="1:10" ht="13.2" x14ac:dyDescent="0.25">
      <c r="A58" s="53" t="s">
        <v>65</v>
      </c>
      <c r="B58" s="57">
        <v>209700.60974617599</v>
      </c>
      <c r="C58" s="58">
        <v>0</v>
      </c>
      <c r="D58" s="54">
        <f t="shared" si="10"/>
        <v>0</v>
      </c>
      <c r="E58" s="58">
        <v>76363.968673337033</v>
      </c>
      <c r="F58" s="54">
        <f t="shared" si="11"/>
        <v>0.36415711316132487</v>
      </c>
      <c r="G58" s="58">
        <v>131753.74953461281</v>
      </c>
      <c r="H58" s="54">
        <f t="shared" si="12"/>
        <v>0.62829454665911111</v>
      </c>
      <c r="I58" s="55">
        <f t="shared" si="9"/>
        <v>208117.71820794983</v>
      </c>
      <c r="J58" s="54">
        <f t="shared" si="13"/>
        <v>0.99245165982043582</v>
      </c>
    </row>
    <row r="59" spans="1:10" ht="13.2" x14ac:dyDescent="0.25">
      <c r="A59" s="53" t="s">
        <v>66</v>
      </c>
      <c r="B59" s="57">
        <v>97067307.613858894</v>
      </c>
      <c r="C59" s="58">
        <v>2009282.482077539</v>
      </c>
      <c r="D59" s="54">
        <f t="shared" si="10"/>
        <v>2.0699888886077041E-2</v>
      </c>
      <c r="E59" s="58">
        <v>0</v>
      </c>
      <c r="F59" s="54">
        <f t="shared" si="11"/>
        <v>0</v>
      </c>
      <c r="G59" s="58">
        <v>0</v>
      </c>
      <c r="H59" s="54">
        <f t="shared" si="12"/>
        <v>0</v>
      </c>
      <c r="I59" s="55">
        <f t="shared" si="9"/>
        <v>2009282.482077539</v>
      </c>
      <c r="J59" s="54">
        <f t="shared" si="13"/>
        <v>2.0699888886077041E-2</v>
      </c>
    </row>
    <row r="60" spans="1:10" ht="13.2" x14ac:dyDescent="0.25">
      <c r="A60" s="9" t="s">
        <v>67</v>
      </c>
      <c r="B60" s="59">
        <f>SUM(B4:B59)</f>
        <v>4569499290.5805607</v>
      </c>
      <c r="C60" s="60">
        <f>SUM(C4:C59)</f>
        <v>885707711.37492847</v>
      </c>
      <c r="D60" s="10">
        <f t="shared" si="10"/>
        <v>0.19383036412779445</v>
      </c>
      <c r="E60" s="60">
        <f>SUM(E4:E59)</f>
        <v>214170932.94576931</v>
      </c>
      <c r="F60" s="10">
        <f t="shared" si="11"/>
        <v>4.6869671998254897E-2</v>
      </c>
      <c r="G60" s="60">
        <f>SUM(G4:G59)</f>
        <v>3510221.7677885932</v>
      </c>
      <c r="H60" s="10">
        <f t="shared" si="12"/>
        <v>7.6818520905003033E-4</v>
      </c>
      <c r="I60" s="60">
        <f>SUM(I4:I59)</f>
        <v>1103388866.0884867</v>
      </c>
      <c r="J60" s="10">
        <f t="shared" si="13"/>
        <v>0.24146822133509943</v>
      </c>
    </row>
    <row r="61" spans="1:10" s="1" customFormat="1" ht="13.2" x14ac:dyDescent="0.3">
      <c r="B61" s="119" t="s">
        <v>8</v>
      </c>
      <c r="C61" s="119" t="s">
        <v>8</v>
      </c>
      <c r="D61" s="3" t="s">
        <v>9</v>
      </c>
      <c r="E61" s="119" t="s">
        <v>8</v>
      </c>
      <c r="F61" s="3" t="s">
        <v>9</v>
      </c>
      <c r="G61" s="119" t="s">
        <v>8</v>
      </c>
      <c r="H61" s="3" t="s">
        <v>9</v>
      </c>
      <c r="I61" s="119" t="s">
        <v>8</v>
      </c>
      <c r="J61" s="4" t="s">
        <v>9</v>
      </c>
    </row>
    <row r="62" spans="1:10" s="1" customFormat="1" ht="69" customHeight="1" x14ac:dyDescent="0.3">
      <c r="B62" s="56" t="s">
        <v>1</v>
      </c>
      <c r="C62" s="130" t="s">
        <v>2</v>
      </c>
      <c r="D62" s="130"/>
      <c r="E62" s="131" t="s">
        <v>3</v>
      </c>
      <c r="F62" s="131"/>
      <c r="G62" s="132" t="s">
        <v>4</v>
      </c>
      <c r="H62" s="132"/>
      <c r="I62" s="133" t="s">
        <v>5</v>
      </c>
      <c r="J62" s="133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9E6E-6DBC-44CD-9234-AB77E23C644B}">
  <dimension ref="A1:S62"/>
  <sheetViews>
    <sheetView zoomScale="64" zoomScaleNormal="40" workbookViewId="0">
      <selection activeCell="C19" sqref="C19"/>
    </sheetView>
  </sheetViews>
  <sheetFormatPr defaultColWidth="8.88671875" defaultRowHeight="14.4" x14ac:dyDescent="0.3"/>
  <cols>
    <col min="1" max="1" width="23.5546875" style="31" customWidth="1"/>
    <col min="2" max="2" width="21" style="32" customWidth="1"/>
    <col min="3" max="4" width="24.5546875" style="32" customWidth="1"/>
    <col min="5" max="5" width="8.88671875" style="33"/>
    <col min="6" max="6" width="24.5546875" style="32" customWidth="1"/>
    <col min="7" max="7" width="8.88671875" style="33"/>
    <col min="8" max="8" width="24.5546875" style="32" customWidth="1"/>
    <col min="9" max="9" width="8.88671875" style="33"/>
    <col min="10" max="10" width="24.5546875" style="32" customWidth="1"/>
    <col min="11" max="11" width="8.88671875" style="33"/>
    <col min="12" max="12" width="24.5546875" style="32" customWidth="1"/>
    <col min="13" max="13" width="8.88671875" style="33"/>
    <col min="14" max="14" width="24.5546875" style="32" customWidth="1"/>
    <col min="15" max="15" width="8.88671875" style="33"/>
    <col min="16" max="16" width="24.5546875" style="32" customWidth="1"/>
    <col min="17" max="17" width="8.88671875" style="33"/>
    <col min="18" max="18" width="24.5546875" style="32" customWidth="1"/>
    <col min="19" max="19" width="8.88671875" style="33"/>
    <col min="20" max="16384" width="8.88671875" style="31"/>
  </cols>
  <sheetData>
    <row r="1" spans="1:19" s="29" customFormat="1" ht="53.1" customHeight="1" x14ac:dyDescent="0.3">
      <c r="A1" s="78" t="s">
        <v>0</v>
      </c>
      <c r="B1" s="79" t="s">
        <v>140</v>
      </c>
      <c r="C1" s="79" t="s">
        <v>141</v>
      </c>
      <c r="D1" s="145" t="s">
        <v>98</v>
      </c>
      <c r="E1" s="146"/>
      <c r="F1" s="145" t="s">
        <v>99</v>
      </c>
      <c r="G1" s="146"/>
      <c r="H1" s="147" t="s">
        <v>100</v>
      </c>
      <c r="I1" s="148"/>
      <c r="J1" s="147" t="s">
        <v>101</v>
      </c>
      <c r="K1" s="148"/>
      <c r="L1" s="149" t="s">
        <v>102</v>
      </c>
      <c r="M1" s="149"/>
      <c r="N1" s="149" t="s">
        <v>103</v>
      </c>
      <c r="O1" s="149"/>
      <c r="P1" s="150" t="s">
        <v>104</v>
      </c>
      <c r="Q1" s="150"/>
      <c r="R1" s="150" t="s">
        <v>105</v>
      </c>
      <c r="S1" s="150"/>
    </row>
    <row r="2" spans="1:19" s="29" customFormat="1" x14ac:dyDescent="0.3">
      <c r="A2" s="123" t="s">
        <v>97</v>
      </c>
      <c r="B2" s="151">
        <v>2018</v>
      </c>
      <c r="C2" s="151"/>
      <c r="D2" s="152">
        <v>475</v>
      </c>
      <c r="E2" s="152"/>
      <c r="F2" s="152">
        <v>475</v>
      </c>
      <c r="G2" s="152"/>
      <c r="H2" s="152">
        <v>475</v>
      </c>
      <c r="I2" s="152"/>
      <c r="J2" s="152">
        <v>475</v>
      </c>
      <c r="K2" s="152"/>
      <c r="L2" s="152">
        <v>475</v>
      </c>
      <c r="M2" s="152"/>
      <c r="N2" s="152">
        <v>475</v>
      </c>
      <c r="O2" s="152"/>
      <c r="P2" s="152">
        <v>475</v>
      </c>
      <c r="Q2" s="152"/>
      <c r="R2" s="152">
        <v>475</v>
      </c>
      <c r="S2" s="152"/>
    </row>
    <row r="3" spans="1:19" s="30" customFormat="1" ht="26.4" x14ac:dyDescent="0.3">
      <c r="A3" s="1" t="s">
        <v>7</v>
      </c>
      <c r="B3" s="121" t="s">
        <v>106</v>
      </c>
      <c r="C3" s="121" t="s">
        <v>107</v>
      </c>
      <c r="D3" s="121" t="s">
        <v>106</v>
      </c>
      <c r="E3" s="3" t="s">
        <v>9</v>
      </c>
      <c r="F3" s="121" t="s">
        <v>107</v>
      </c>
      <c r="G3" s="3" t="s">
        <v>9</v>
      </c>
      <c r="H3" s="121" t="s">
        <v>106</v>
      </c>
      <c r="I3" s="3" t="s">
        <v>9</v>
      </c>
      <c r="J3" s="121" t="s">
        <v>107</v>
      </c>
      <c r="K3" s="3" t="s">
        <v>9</v>
      </c>
      <c r="L3" s="121" t="s">
        <v>106</v>
      </c>
      <c r="M3" s="3" t="s">
        <v>9</v>
      </c>
      <c r="N3" s="121" t="s">
        <v>107</v>
      </c>
      <c r="O3" s="3" t="s">
        <v>9</v>
      </c>
      <c r="P3" s="121" t="s">
        <v>106</v>
      </c>
      <c r="Q3" s="80" t="s">
        <v>9</v>
      </c>
      <c r="R3" s="121" t="s">
        <v>107</v>
      </c>
      <c r="S3" s="80" t="s">
        <v>9</v>
      </c>
    </row>
    <row r="4" spans="1:19" x14ac:dyDescent="0.3">
      <c r="A4" s="81" t="s">
        <v>10</v>
      </c>
      <c r="B4" s="58">
        <v>40</v>
      </c>
      <c r="C4" s="58">
        <v>544</v>
      </c>
      <c r="D4" s="58">
        <v>9</v>
      </c>
      <c r="E4" s="82">
        <v>0.22500000000000001</v>
      </c>
      <c r="F4" s="58">
        <v>24</v>
      </c>
      <c r="G4" s="82">
        <v>4.4117647058823532E-2</v>
      </c>
      <c r="H4" s="58">
        <v>13</v>
      </c>
      <c r="I4" s="82">
        <v>0.32500000000000001</v>
      </c>
      <c r="J4" s="58">
        <v>360</v>
      </c>
      <c r="K4" s="82">
        <v>0.66176470588235292</v>
      </c>
      <c r="L4" s="58">
        <v>0</v>
      </c>
      <c r="M4" s="82">
        <v>0</v>
      </c>
      <c r="N4" s="58">
        <v>0</v>
      </c>
      <c r="O4" s="82">
        <v>0</v>
      </c>
      <c r="P4" s="58">
        <f t="shared" ref="P4:P10" si="0">SUM(D4,H4,L4)</f>
        <v>22</v>
      </c>
      <c r="Q4" s="82">
        <f t="shared" ref="Q4:Q10" si="1">P4/B4</f>
        <v>0.55000000000000004</v>
      </c>
      <c r="R4" s="58">
        <f t="shared" ref="R4:R10" si="2">SUM(F4,J4,N4)</f>
        <v>384</v>
      </c>
      <c r="S4" s="82">
        <f t="shared" ref="S4:S10" si="3">R4/C4</f>
        <v>0.70588235294117652</v>
      </c>
    </row>
    <row r="5" spans="1:19" x14ac:dyDescent="0.3">
      <c r="A5" s="81" t="s">
        <v>11</v>
      </c>
      <c r="B5" s="58">
        <v>3</v>
      </c>
      <c r="C5" s="58">
        <v>50</v>
      </c>
      <c r="D5" s="58">
        <v>3</v>
      </c>
      <c r="E5" s="82">
        <v>1</v>
      </c>
      <c r="F5" s="58">
        <v>50</v>
      </c>
      <c r="G5" s="82">
        <v>1</v>
      </c>
      <c r="H5" s="58">
        <v>0</v>
      </c>
      <c r="I5" s="82">
        <v>0</v>
      </c>
      <c r="J5" s="58">
        <v>0</v>
      </c>
      <c r="K5" s="82">
        <v>0</v>
      </c>
      <c r="L5" s="58">
        <v>0</v>
      </c>
      <c r="M5" s="82">
        <v>0</v>
      </c>
      <c r="N5" s="58">
        <v>0</v>
      </c>
      <c r="O5" s="82">
        <v>0</v>
      </c>
      <c r="P5" s="58">
        <f t="shared" si="0"/>
        <v>3</v>
      </c>
      <c r="Q5" s="82">
        <f t="shared" si="1"/>
        <v>1</v>
      </c>
      <c r="R5" s="58">
        <f t="shared" si="2"/>
        <v>50</v>
      </c>
      <c r="S5" s="82">
        <f t="shared" si="3"/>
        <v>1</v>
      </c>
    </row>
    <row r="6" spans="1:19" x14ac:dyDescent="0.3">
      <c r="A6" s="81" t="s">
        <v>12</v>
      </c>
      <c r="B6" s="58">
        <v>238</v>
      </c>
      <c r="C6" s="58">
        <v>2157</v>
      </c>
      <c r="D6" s="58">
        <v>109</v>
      </c>
      <c r="E6" s="82">
        <v>0.45798319327731091</v>
      </c>
      <c r="F6" s="58">
        <v>667</v>
      </c>
      <c r="G6" s="82">
        <v>0.3092257765414928</v>
      </c>
      <c r="H6" s="58">
        <v>129</v>
      </c>
      <c r="I6" s="82">
        <v>0.54201680672268904</v>
      </c>
      <c r="J6" s="58">
        <v>1490</v>
      </c>
      <c r="K6" s="82">
        <v>0.69077422345850714</v>
      </c>
      <c r="L6" s="58">
        <v>0</v>
      </c>
      <c r="M6" s="82">
        <v>0</v>
      </c>
      <c r="N6" s="58">
        <v>0</v>
      </c>
      <c r="O6" s="82">
        <v>0</v>
      </c>
      <c r="P6" s="58">
        <f t="shared" si="0"/>
        <v>238</v>
      </c>
      <c r="Q6" s="82">
        <f t="shared" si="1"/>
        <v>1</v>
      </c>
      <c r="R6" s="58">
        <f t="shared" si="2"/>
        <v>2157</v>
      </c>
      <c r="S6" s="82">
        <f t="shared" si="3"/>
        <v>1</v>
      </c>
    </row>
    <row r="7" spans="1:19" x14ac:dyDescent="0.3">
      <c r="A7" s="81" t="s">
        <v>13</v>
      </c>
      <c r="B7" s="58">
        <v>157</v>
      </c>
      <c r="C7" s="58">
        <v>43369</v>
      </c>
      <c r="D7" s="58">
        <v>5</v>
      </c>
      <c r="E7" s="82">
        <v>3.1847133757961783E-2</v>
      </c>
      <c r="F7" s="58">
        <v>3621</v>
      </c>
      <c r="G7" s="82">
        <v>8.3492817450252485E-2</v>
      </c>
      <c r="H7" s="58">
        <v>0</v>
      </c>
      <c r="I7" s="82">
        <v>0</v>
      </c>
      <c r="J7" s="58">
        <v>0</v>
      </c>
      <c r="K7" s="82">
        <v>0</v>
      </c>
      <c r="L7" s="58">
        <v>0</v>
      </c>
      <c r="M7" s="82">
        <v>0</v>
      </c>
      <c r="N7" s="58">
        <v>0</v>
      </c>
      <c r="O7" s="82">
        <v>0</v>
      </c>
      <c r="P7" s="58">
        <f t="shared" si="0"/>
        <v>5</v>
      </c>
      <c r="Q7" s="82">
        <f t="shared" si="1"/>
        <v>3.1847133757961783E-2</v>
      </c>
      <c r="R7" s="58">
        <f t="shared" si="2"/>
        <v>3621</v>
      </c>
      <c r="S7" s="82">
        <f t="shared" si="3"/>
        <v>8.3492817450252485E-2</v>
      </c>
    </row>
    <row r="8" spans="1:19" x14ac:dyDescent="0.3">
      <c r="A8" s="81" t="s">
        <v>14</v>
      </c>
      <c r="B8" s="58">
        <v>4</v>
      </c>
      <c r="C8" s="58">
        <v>4801</v>
      </c>
      <c r="D8" s="58">
        <v>4</v>
      </c>
      <c r="E8" s="82">
        <v>1</v>
      </c>
      <c r="F8" s="58">
        <v>4801</v>
      </c>
      <c r="G8" s="82">
        <v>1</v>
      </c>
      <c r="H8" s="58">
        <v>0</v>
      </c>
      <c r="I8" s="82">
        <v>0</v>
      </c>
      <c r="J8" s="58">
        <v>0</v>
      </c>
      <c r="K8" s="82">
        <v>0</v>
      </c>
      <c r="L8" s="58">
        <v>0</v>
      </c>
      <c r="M8" s="82">
        <v>0</v>
      </c>
      <c r="N8" s="58">
        <v>0</v>
      </c>
      <c r="O8" s="82">
        <v>0</v>
      </c>
      <c r="P8" s="58">
        <f t="shared" si="0"/>
        <v>4</v>
      </c>
      <c r="Q8" s="82">
        <f t="shared" si="1"/>
        <v>1</v>
      </c>
      <c r="R8" s="58">
        <f t="shared" si="2"/>
        <v>4801</v>
      </c>
      <c r="S8" s="82">
        <f t="shared" si="3"/>
        <v>1</v>
      </c>
    </row>
    <row r="9" spans="1:19" x14ac:dyDescent="0.3">
      <c r="A9" s="81" t="s">
        <v>15</v>
      </c>
      <c r="B9" s="58">
        <v>37</v>
      </c>
      <c r="C9" s="58">
        <v>16718</v>
      </c>
      <c r="D9" s="58">
        <v>24</v>
      </c>
      <c r="E9" s="82">
        <v>0.64864864864864868</v>
      </c>
      <c r="F9" s="58">
        <v>11723</v>
      </c>
      <c r="G9" s="82">
        <v>0.7012202416557004</v>
      </c>
      <c r="H9" s="58">
        <v>0</v>
      </c>
      <c r="I9" s="82">
        <v>0</v>
      </c>
      <c r="J9" s="58">
        <v>0</v>
      </c>
      <c r="K9" s="82">
        <v>0</v>
      </c>
      <c r="L9" s="58">
        <v>0</v>
      </c>
      <c r="M9" s="82">
        <v>0</v>
      </c>
      <c r="N9" s="58">
        <v>0</v>
      </c>
      <c r="O9" s="82">
        <v>0</v>
      </c>
      <c r="P9" s="58">
        <f t="shared" si="0"/>
        <v>24</v>
      </c>
      <c r="Q9" s="82">
        <f t="shared" si="1"/>
        <v>0.64864864864864868</v>
      </c>
      <c r="R9" s="58">
        <f t="shared" si="2"/>
        <v>11723</v>
      </c>
      <c r="S9" s="82">
        <f t="shared" si="3"/>
        <v>0.7012202416557004</v>
      </c>
    </row>
    <row r="10" spans="1:19" x14ac:dyDescent="0.3">
      <c r="A10" s="81" t="s">
        <v>16</v>
      </c>
      <c r="B10" s="58">
        <v>41</v>
      </c>
      <c r="C10" s="58">
        <v>6155</v>
      </c>
      <c r="D10" s="58">
        <v>17</v>
      </c>
      <c r="E10" s="82">
        <v>0.41463414634146339</v>
      </c>
      <c r="F10" s="58">
        <v>1568</v>
      </c>
      <c r="G10" s="82">
        <v>0.25475223395613322</v>
      </c>
      <c r="H10" s="58">
        <v>0</v>
      </c>
      <c r="I10" s="82">
        <v>0</v>
      </c>
      <c r="J10" s="58">
        <v>0</v>
      </c>
      <c r="K10" s="82">
        <v>0</v>
      </c>
      <c r="L10" s="58">
        <v>0</v>
      </c>
      <c r="M10" s="82">
        <v>0</v>
      </c>
      <c r="N10" s="58">
        <v>0</v>
      </c>
      <c r="O10" s="82">
        <v>0</v>
      </c>
      <c r="P10" s="58">
        <f t="shared" si="0"/>
        <v>17</v>
      </c>
      <c r="Q10" s="82">
        <f t="shared" si="1"/>
        <v>0.41463414634146339</v>
      </c>
      <c r="R10" s="58">
        <f t="shared" si="2"/>
        <v>1568</v>
      </c>
      <c r="S10" s="82">
        <f t="shared" si="3"/>
        <v>0.25475223395613322</v>
      </c>
    </row>
    <row r="11" spans="1:19" x14ac:dyDescent="0.3">
      <c r="A11" s="81" t="s">
        <v>17</v>
      </c>
      <c r="B11" s="58" t="s">
        <v>36</v>
      </c>
      <c r="C11" s="58" t="s">
        <v>36</v>
      </c>
      <c r="D11" s="58" t="s">
        <v>36</v>
      </c>
      <c r="E11" s="65" t="s">
        <v>36</v>
      </c>
      <c r="F11" s="58" t="s">
        <v>36</v>
      </c>
      <c r="G11" s="65" t="s">
        <v>36</v>
      </c>
      <c r="H11" s="58" t="s">
        <v>36</v>
      </c>
      <c r="I11" s="65" t="s">
        <v>36</v>
      </c>
      <c r="J11" s="58" t="s">
        <v>36</v>
      </c>
      <c r="K11" s="65" t="s">
        <v>36</v>
      </c>
      <c r="L11" s="58" t="s">
        <v>36</v>
      </c>
      <c r="M11" s="65" t="s">
        <v>36</v>
      </c>
      <c r="N11" s="58" t="s">
        <v>36</v>
      </c>
      <c r="O11" s="65" t="s">
        <v>36</v>
      </c>
      <c r="P11" s="58" t="s">
        <v>36</v>
      </c>
      <c r="Q11" s="58" t="s">
        <v>36</v>
      </c>
      <c r="R11" s="58" t="s">
        <v>36</v>
      </c>
      <c r="S11" s="58" t="s">
        <v>36</v>
      </c>
    </row>
    <row r="12" spans="1:19" x14ac:dyDescent="0.3">
      <c r="A12" s="81" t="s">
        <v>18</v>
      </c>
      <c r="B12" s="58">
        <v>54</v>
      </c>
      <c r="C12" s="58">
        <v>12481</v>
      </c>
      <c r="D12" s="58">
        <v>0</v>
      </c>
      <c r="E12" s="82">
        <v>0</v>
      </c>
      <c r="F12" s="58">
        <v>0</v>
      </c>
      <c r="G12" s="82">
        <v>0</v>
      </c>
      <c r="H12" s="58">
        <v>0</v>
      </c>
      <c r="I12" s="82">
        <v>0</v>
      </c>
      <c r="J12" s="58">
        <v>0</v>
      </c>
      <c r="K12" s="82">
        <v>0</v>
      </c>
      <c r="L12" s="58">
        <v>0</v>
      </c>
      <c r="M12" s="82">
        <v>0</v>
      </c>
      <c r="N12" s="58">
        <v>0</v>
      </c>
      <c r="O12" s="82">
        <v>0</v>
      </c>
      <c r="P12" s="58">
        <f t="shared" ref="P12:P17" si="4">SUM(D12,H12,L12)</f>
        <v>0</v>
      </c>
      <c r="Q12" s="82">
        <f t="shared" ref="Q12:Q17" si="5">P12/B12</f>
        <v>0</v>
      </c>
      <c r="R12" s="58">
        <f t="shared" ref="R12:R17" si="6">SUM(F12,J12,N12)</f>
        <v>0</v>
      </c>
      <c r="S12" s="82">
        <f t="shared" ref="S12:S17" si="7">R12/C12</f>
        <v>0</v>
      </c>
    </row>
    <row r="13" spans="1:19" x14ac:dyDescent="0.3">
      <c r="A13" s="81" t="s">
        <v>19</v>
      </c>
      <c r="B13" s="58">
        <v>726</v>
      </c>
      <c r="C13" s="58">
        <v>1062337</v>
      </c>
      <c r="D13" s="58">
        <v>172</v>
      </c>
      <c r="E13" s="82">
        <v>0.23691460055096419</v>
      </c>
      <c r="F13" s="58">
        <v>224984</v>
      </c>
      <c r="G13" s="82">
        <v>0.21178213693018316</v>
      </c>
      <c r="H13" s="58">
        <v>97</v>
      </c>
      <c r="I13" s="82">
        <v>0.13360881542699724</v>
      </c>
      <c r="J13" s="58">
        <v>143175</v>
      </c>
      <c r="K13" s="82">
        <v>0.13477361703489571</v>
      </c>
      <c r="L13" s="58">
        <v>1</v>
      </c>
      <c r="M13" s="82">
        <v>1.3774104683195593E-3</v>
      </c>
      <c r="N13" s="58">
        <v>700</v>
      </c>
      <c r="O13" s="82">
        <v>6.5892461619994412E-4</v>
      </c>
      <c r="P13" s="58">
        <f t="shared" si="4"/>
        <v>270</v>
      </c>
      <c r="Q13" s="82">
        <f t="shared" si="5"/>
        <v>0.37190082644628097</v>
      </c>
      <c r="R13" s="58">
        <f t="shared" si="6"/>
        <v>368859</v>
      </c>
      <c r="S13" s="82">
        <f t="shared" si="7"/>
        <v>0.3472146785812788</v>
      </c>
    </row>
    <row r="14" spans="1:19" x14ac:dyDescent="0.3">
      <c r="A14" s="81" t="s">
        <v>20</v>
      </c>
      <c r="B14" s="58">
        <v>1</v>
      </c>
      <c r="C14" s="58">
        <v>7</v>
      </c>
      <c r="D14" s="58">
        <v>0</v>
      </c>
      <c r="E14" s="82">
        <v>0</v>
      </c>
      <c r="F14" s="58">
        <v>0</v>
      </c>
      <c r="G14" s="82">
        <v>0</v>
      </c>
      <c r="H14" s="58">
        <v>0</v>
      </c>
      <c r="I14" s="82">
        <v>0</v>
      </c>
      <c r="J14" s="58">
        <v>0</v>
      </c>
      <c r="K14" s="82">
        <v>0</v>
      </c>
      <c r="L14" s="58">
        <v>0</v>
      </c>
      <c r="M14" s="82">
        <v>0</v>
      </c>
      <c r="N14" s="58">
        <v>0</v>
      </c>
      <c r="O14" s="82">
        <v>0</v>
      </c>
      <c r="P14" s="58">
        <f t="shared" si="4"/>
        <v>0</v>
      </c>
      <c r="Q14" s="82">
        <f t="shared" si="5"/>
        <v>0</v>
      </c>
      <c r="R14" s="58">
        <f t="shared" si="6"/>
        <v>0</v>
      </c>
      <c r="S14" s="82">
        <f t="shared" si="7"/>
        <v>0</v>
      </c>
    </row>
    <row r="15" spans="1:19" x14ac:dyDescent="0.3">
      <c r="A15" s="81" t="s">
        <v>21</v>
      </c>
      <c r="B15" s="58">
        <v>19</v>
      </c>
      <c r="C15" s="58">
        <v>5775</v>
      </c>
      <c r="D15" s="58">
        <v>0</v>
      </c>
      <c r="E15" s="82">
        <v>0</v>
      </c>
      <c r="F15" s="58">
        <v>0</v>
      </c>
      <c r="G15" s="82">
        <v>0</v>
      </c>
      <c r="H15" s="58">
        <v>0</v>
      </c>
      <c r="I15" s="82">
        <v>0</v>
      </c>
      <c r="J15" s="58">
        <v>0</v>
      </c>
      <c r="K15" s="82">
        <v>0</v>
      </c>
      <c r="L15" s="58">
        <v>0</v>
      </c>
      <c r="M15" s="82">
        <v>0</v>
      </c>
      <c r="N15" s="58">
        <v>0</v>
      </c>
      <c r="O15" s="82">
        <v>0</v>
      </c>
      <c r="P15" s="58">
        <f t="shared" si="4"/>
        <v>0</v>
      </c>
      <c r="Q15" s="82">
        <f t="shared" si="5"/>
        <v>0</v>
      </c>
      <c r="R15" s="58">
        <f t="shared" si="6"/>
        <v>0</v>
      </c>
      <c r="S15" s="82">
        <f t="shared" si="7"/>
        <v>0</v>
      </c>
    </row>
    <row r="16" spans="1:19" x14ac:dyDescent="0.3">
      <c r="A16" s="81" t="s">
        <v>22</v>
      </c>
      <c r="B16" s="58">
        <v>7</v>
      </c>
      <c r="C16" s="58">
        <v>214</v>
      </c>
      <c r="D16" s="58">
        <v>2</v>
      </c>
      <c r="E16" s="82">
        <v>0.2857142857142857</v>
      </c>
      <c r="F16" s="58">
        <v>65</v>
      </c>
      <c r="G16" s="82">
        <v>0.30373831775700932</v>
      </c>
      <c r="H16" s="58">
        <v>4</v>
      </c>
      <c r="I16" s="82">
        <v>0.5714285714285714</v>
      </c>
      <c r="J16" s="58">
        <v>129</v>
      </c>
      <c r="K16" s="82">
        <v>0.60280373831775702</v>
      </c>
      <c r="L16" s="58">
        <v>1</v>
      </c>
      <c r="M16" s="82">
        <v>0.14285714285714285</v>
      </c>
      <c r="N16" s="58">
        <v>20</v>
      </c>
      <c r="O16" s="82">
        <v>9.3457943925233641E-2</v>
      </c>
      <c r="P16" s="58">
        <f t="shared" si="4"/>
        <v>7</v>
      </c>
      <c r="Q16" s="82">
        <f t="shared" si="5"/>
        <v>1</v>
      </c>
      <c r="R16" s="58">
        <f t="shared" si="6"/>
        <v>214</v>
      </c>
      <c r="S16" s="82">
        <f t="shared" si="7"/>
        <v>1</v>
      </c>
    </row>
    <row r="17" spans="1:19" x14ac:dyDescent="0.3">
      <c r="A17" s="81" t="s">
        <v>23</v>
      </c>
      <c r="B17" s="58">
        <v>12</v>
      </c>
      <c r="C17" s="58">
        <v>2196</v>
      </c>
      <c r="D17" s="58">
        <v>0</v>
      </c>
      <c r="E17" s="82">
        <v>0</v>
      </c>
      <c r="F17" s="58">
        <v>0</v>
      </c>
      <c r="G17" s="82">
        <v>0</v>
      </c>
      <c r="H17" s="58">
        <v>0</v>
      </c>
      <c r="I17" s="82">
        <v>0</v>
      </c>
      <c r="J17" s="58">
        <v>0</v>
      </c>
      <c r="K17" s="82">
        <v>0</v>
      </c>
      <c r="L17" s="58">
        <v>0</v>
      </c>
      <c r="M17" s="82">
        <v>0</v>
      </c>
      <c r="N17" s="58">
        <v>0</v>
      </c>
      <c r="O17" s="82">
        <v>0</v>
      </c>
      <c r="P17" s="58">
        <f t="shared" si="4"/>
        <v>0</v>
      </c>
      <c r="Q17" s="82">
        <f t="shared" si="5"/>
        <v>0</v>
      </c>
      <c r="R17" s="58">
        <f t="shared" si="6"/>
        <v>0</v>
      </c>
      <c r="S17" s="82">
        <f t="shared" si="7"/>
        <v>0</v>
      </c>
    </row>
    <row r="18" spans="1:19" x14ac:dyDescent="0.3">
      <c r="A18" s="81" t="s">
        <v>24</v>
      </c>
      <c r="B18" s="58" t="s">
        <v>36</v>
      </c>
      <c r="C18" s="58" t="s">
        <v>36</v>
      </c>
      <c r="D18" s="58" t="s">
        <v>36</v>
      </c>
      <c r="E18" s="82" t="s">
        <v>36</v>
      </c>
      <c r="F18" s="58" t="s">
        <v>36</v>
      </c>
      <c r="G18" s="82" t="s">
        <v>36</v>
      </c>
      <c r="H18" s="58" t="s">
        <v>36</v>
      </c>
      <c r="I18" s="82" t="s">
        <v>36</v>
      </c>
      <c r="J18" s="58" t="s">
        <v>36</v>
      </c>
      <c r="K18" s="82" t="s">
        <v>36</v>
      </c>
      <c r="L18" s="58" t="s">
        <v>36</v>
      </c>
      <c r="M18" s="82" t="s">
        <v>36</v>
      </c>
      <c r="N18" s="58" t="s">
        <v>36</v>
      </c>
      <c r="O18" s="82" t="s">
        <v>36</v>
      </c>
      <c r="P18" s="58" t="s">
        <v>36</v>
      </c>
      <c r="Q18" s="58" t="s">
        <v>36</v>
      </c>
      <c r="R18" s="58" t="s">
        <v>36</v>
      </c>
      <c r="S18" s="58" t="s">
        <v>36</v>
      </c>
    </row>
    <row r="19" spans="1:19" x14ac:dyDescent="0.3">
      <c r="A19" s="81" t="s">
        <v>25</v>
      </c>
      <c r="B19" s="58">
        <v>3</v>
      </c>
      <c r="C19" s="58">
        <v>330</v>
      </c>
      <c r="D19" s="58">
        <v>3</v>
      </c>
      <c r="E19" s="82">
        <v>1</v>
      </c>
      <c r="F19" s="58">
        <v>330</v>
      </c>
      <c r="G19" s="82">
        <v>1</v>
      </c>
      <c r="H19" s="58">
        <v>0</v>
      </c>
      <c r="I19" s="82">
        <v>0</v>
      </c>
      <c r="J19" s="58">
        <v>0</v>
      </c>
      <c r="K19" s="82">
        <v>0</v>
      </c>
      <c r="L19" s="58">
        <v>0</v>
      </c>
      <c r="M19" s="82">
        <v>0</v>
      </c>
      <c r="N19" s="58">
        <v>0</v>
      </c>
      <c r="O19" s="82">
        <v>0</v>
      </c>
      <c r="P19" s="58">
        <f t="shared" ref="P19:P25" si="8">SUM(D19,H19,L19)</f>
        <v>3</v>
      </c>
      <c r="Q19" s="82">
        <f t="shared" ref="Q19:Q25" si="9">P19/B19</f>
        <v>1</v>
      </c>
      <c r="R19" s="58">
        <f t="shared" ref="R19:R25" si="10">SUM(F19,J19,N19)</f>
        <v>330</v>
      </c>
      <c r="S19" s="82">
        <f t="shared" ref="S19:S25" si="11">R19/C19</f>
        <v>1</v>
      </c>
    </row>
    <row r="20" spans="1:19" x14ac:dyDescent="0.3">
      <c r="A20" s="81" t="s">
        <v>26</v>
      </c>
      <c r="B20" s="58">
        <v>554</v>
      </c>
      <c r="C20" s="58">
        <v>268408</v>
      </c>
      <c r="D20" s="58">
        <v>162</v>
      </c>
      <c r="E20" s="82">
        <v>0.29241877256317689</v>
      </c>
      <c r="F20" s="58">
        <v>39520</v>
      </c>
      <c r="G20" s="82">
        <v>0.14723853238353551</v>
      </c>
      <c r="H20" s="58">
        <v>2</v>
      </c>
      <c r="I20" s="82">
        <v>3.6101083032490976E-3</v>
      </c>
      <c r="J20" s="58">
        <v>336</v>
      </c>
      <c r="K20" s="82">
        <v>1.2518255789693302E-3</v>
      </c>
      <c r="L20" s="58">
        <v>6</v>
      </c>
      <c r="M20" s="82">
        <v>1.0830324909747292E-2</v>
      </c>
      <c r="N20" s="58">
        <v>6</v>
      </c>
      <c r="O20" s="82">
        <v>2.2354028195880899E-5</v>
      </c>
      <c r="P20" s="58">
        <f t="shared" si="8"/>
        <v>170</v>
      </c>
      <c r="Q20" s="82">
        <f t="shared" si="9"/>
        <v>0.30685920577617326</v>
      </c>
      <c r="R20" s="58">
        <f t="shared" si="10"/>
        <v>39862</v>
      </c>
      <c r="S20" s="82">
        <f t="shared" si="11"/>
        <v>0.14851271199070074</v>
      </c>
    </row>
    <row r="21" spans="1:19" x14ac:dyDescent="0.3">
      <c r="A21" s="81" t="s">
        <v>27</v>
      </c>
      <c r="B21" s="58">
        <v>103</v>
      </c>
      <c r="C21" s="58">
        <v>60155</v>
      </c>
      <c r="D21" s="58">
        <v>41</v>
      </c>
      <c r="E21" s="82">
        <v>0.39805825242718446</v>
      </c>
      <c r="F21" s="58">
        <v>26089</v>
      </c>
      <c r="G21" s="82">
        <v>0.43369628459812154</v>
      </c>
      <c r="H21" s="58">
        <v>26</v>
      </c>
      <c r="I21" s="82">
        <v>0.25242718446601942</v>
      </c>
      <c r="J21" s="58">
        <v>11211</v>
      </c>
      <c r="K21" s="82">
        <v>0.18636854791787882</v>
      </c>
      <c r="L21" s="58">
        <v>3</v>
      </c>
      <c r="M21" s="82">
        <v>2.9126213592233011E-2</v>
      </c>
      <c r="N21" s="58">
        <v>654</v>
      </c>
      <c r="O21" s="82">
        <v>1.0871914221594215E-2</v>
      </c>
      <c r="P21" s="58">
        <f t="shared" si="8"/>
        <v>70</v>
      </c>
      <c r="Q21" s="82">
        <f t="shared" si="9"/>
        <v>0.67961165048543692</v>
      </c>
      <c r="R21" s="58">
        <f t="shared" si="10"/>
        <v>37954</v>
      </c>
      <c r="S21" s="82">
        <f t="shared" si="11"/>
        <v>0.63093674673759459</v>
      </c>
    </row>
    <row r="22" spans="1:19" x14ac:dyDescent="0.3">
      <c r="A22" s="81" t="s">
        <v>28</v>
      </c>
      <c r="B22" s="58">
        <v>48</v>
      </c>
      <c r="C22" s="58">
        <v>25980</v>
      </c>
      <c r="D22" s="58">
        <v>27</v>
      </c>
      <c r="E22" s="82">
        <v>0.5625</v>
      </c>
      <c r="F22" s="58">
        <v>16596</v>
      </c>
      <c r="G22" s="82">
        <v>0.63879907621247112</v>
      </c>
      <c r="H22" s="58">
        <v>21</v>
      </c>
      <c r="I22" s="82">
        <v>0.4375</v>
      </c>
      <c r="J22" s="58">
        <v>9384</v>
      </c>
      <c r="K22" s="82">
        <v>0.36120092378752888</v>
      </c>
      <c r="L22" s="58">
        <v>0</v>
      </c>
      <c r="M22" s="82">
        <v>0</v>
      </c>
      <c r="N22" s="58">
        <v>0</v>
      </c>
      <c r="O22" s="82">
        <v>0</v>
      </c>
      <c r="P22" s="58">
        <f t="shared" si="8"/>
        <v>48</v>
      </c>
      <c r="Q22" s="82">
        <f t="shared" si="9"/>
        <v>1</v>
      </c>
      <c r="R22" s="58">
        <f t="shared" si="10"/>
        <v>25980</v>
      </c>
      <c r="S22" s="82">
        <f t="shared" si="11"/>
        <v>1</v>
      </c>
    </row>
    <row r="23" spans="1:19" x14ac:dyDescent="0.3">
      <c r="A23" s="81" t="s">
        <v>29</v>
      </c>
      <c r="B23" s="58">
        <v>292</v>
      </c>
      <c r="C23" s="58">
        <v>139862</v>
      </c>
      <c r="D23" s="58">
        <v>88</v>
      </c>
      <c r="E23" s="82">
        <v>0.30136986301369861</v>
      </c>
      <c r="F23" s="58">
        <v>43117</v>
      </c>
      <c r="G23" s="82">
        <v>0.30828244984341707</v>
      </c>
      <c r="H23" s="58">
        <v>131</v>
      </c>
      <c r="I23" s="82">
        <v>0.44863013698630139</v>
      </c>
      <c r="J23" s="58">
        <v>49667</v>
      </c>
      <c r="K23" s="82">
        <v>0.35511432697945117</v>
      </c>
      <c r="L23" s="58">
        <v>73</v>
      </c>
      <c r="M23" s="82">
        <v>0.25</v>
      </c>
      <c r="N23" s="58">
        <v>47078</v>
      </c>
      <c r="O23" s="82">
        <v>0.33660322317713176</v>
      </c>
      <c r="P23" s="58">
        <f t="shared" si="8"/>
        <v>292</v>
      </c>
      <c r="Q23" s="82">
        <f t="shared" si="9"/>
        <v>1</v>
      </c>
      <c r="R23" s="58">
        <f t="shared" si="10"/>
        <v>139862</v>
      </c>
      <c r="S23" s="82">
        <f t="shared" si="11"/>
        <v>1</v>
      </c>
    </row>
    <row r="24" spans="1:19" x14ac:dyDescent="0.3">
      <c r="A24" s="81" t="s">
        <v>30</v>
      </c>
      <c r="B24" s="58">
        <v>78</v>
      </c>
      <c r="C24" s="58">
        <v>17393</v>
      </c>
      <c r="D24" s="58">
        <v>27</v>
      </c>
      <c r="E24" s="82">
        <v>0.34615384615384615</v>
      </c>
      <c r="F24" s="58">
        <v>2346</v>
      </c>
      <c r="G24" s="82">
        <v>0.13488184901972058</v>
      </c>
      <c r="H24" s="58">
        <v>19</v>
      </c>
      <c r="I24" s="82">
        <v>0.24358974358974358</v>
      </c>
      <c r="J24" s="58">
        <v>543</v>
      </c>
      <c r="K24" s="82">
        <v>3.1219456103029956E-2</v>
      </c>
      <c r="L24" s="58">
        <v>0</v>
      </c>
      <c r="M24" s="82">
        <v>0</v>
      </c>
      <c r="N24" s="58">
        <v>0</v>
      </c>
      <c r="O24" s="82">
        <v>0</v>
      </c>
      <c r="P24" s="58">
        <f t="shared" si="8"/>
        <v>46</v>
      </c>
      <c r="Q24" s="82">
        <f t="shared" si="9"/>
        <v>0.58974358974358976</v>
      </c>
      <c r="R24" s="58">
        <f t="shared" si="10"/>
        <v>2889</v>
      </c>
      <c r="S24" s="82">
        <f t="shared" si="11"/>
        <v>0.16610130512275054</v>
      </c>
    </row>
    <row r="25" spans="1:19" x14ac:dyDescent="0.3">
      <c r="A25" s="81" t="s">
        <v>31</v>
      </c>
      <c r="B25" s="58">
        <v>14</v>
      </c>
      <c r="C25" s="58">
        <v>6</v>
      </c>
      <c r="D25" s="58">
        <v>0</v>
      </c>
      <c r="E25" s="82">
        <v>0</v>
      </c>
      <c r="F25" s="58">
        <v>0</v>
      </c>
      <c r="G25" s="82">
        <v>0</v>
      </c>
      <c r="H25" s="58">
        <v>0</v>
      </c>
      <c r="I25" s="82">
        <v>0</v>
      </c>
      <c r="J25" s="58">
        <v>0</v>
      </c>
      <c r="K25" s="82">
        <v>0</v>
      </c>
      <c r="L25" s="58">
        <v>0</v>
      </c>
      <c r="M25" s="82">
        <v>0</v>
      </c>
      <c r="N25" s="58">
        <v>0</v>
      </c>
      <c r="O25" s="82">
        <v>0</v>
      </c>
      <c r="P25" s="58">
        <f t="shared" si="8"/>
        <v>0</v>
      </c>
      <c r="Q25" s="82">
        <f t="shared" si="9"/>
        <v>0</v>
      </c>
      <c r="R25" s="58">
        <f t="shared" si="10"/>
        <v>0</v>
      </c>
      <c r="S25" s="82">
        <f t="shared" si="11"/>
        <v>0</v>
      </c>
    </row>
    <row r="26" spans="1:19" x14ac:dyDescent="0.3">
      <c r="A26" s="81" t="s">
        <v>32</v>
      </c>
      <c r="B26" s="58">
        <v>28</v>
      </c>
      <c r="C26" s="58">
        <v>7376</v>
      </c>
      <c r="D26" s="58">
        <v>0</v>
      </c>
      <c r="E26" s="65">
        <v>0</v>
      </c>
      <c r="F26" s="58">
        <v>0</v>
      </c>
      <c r="G26" s="65">
        <v>0</v>
      </c>
      <c r="H26" s="58">
        <v>28</v>
      </c>
      <c r="I26" s="65">
        <v>1</v>
      </c>
      <c r="J26" s="58">
        <v>7376</v>
      </c>
      <c r="K26" s="65">
        <v>1</v>
      </c>
      <c r="L26" s="58">
        <v>0</v>
      </c>
      <c r="M26" s="65">
        <v>0</v>
      </c>
      <c r="N26" s="58">
        <v>0</v>
      </c>
      <c r="O26" s="65">
        <v>0</v>
      </c>
      <c r="P26" s="58">
        <v>0</v>
      </c>
      <c r="Q26" s="58">
        <v>0</v>
      </c>
      <c r="R26" s="58">
        <v>0</v>
      </c>
      <c r="S26" s="58">
        <v>0</v>
      </c>
    </row>
    <row r="27" spans="1:19" x14ac:dyDescent="0.3">
      <c r="A27" s="81" t="s">
        <v>33</v>
      </c>
      <c r="B27" s="58">
        <v>116</v>
      </c>
      <c r="C27" s="58">
        <v>25310</v>
      </c>
      <c r="D27" s="58">
        <v>24</v>
      </c>
      <c r="E27" s="82">
        <v>0.20689655172413793</v>
      </c>
      <c r="F27" s="58">
        <v>7726</v>
      </c>
      <c r="G27" s="82">
        <v>0.30525483998419595</v>
      </c>
      <c r="H27" s="58">
        <v>6</v>
      </c>
      <c r="I27" s="82">
        <v>5.1724137931034482E-2</v>
      </c>
      <c r="J27" s="58">
        <v>794</v>
      </c>
      <c r="K27" s="82">
        <v>3.1370999604899252E-2</v>
      </c>
      <c r="L27" s="58">
        <v>0</v>
      </c>
      <c r="M27" s="82">
        <v>0</v>
      </c>
      <c r="N27" s="58">
        <v>0</v>
      </c>
      <c r="O27" s="82">
        <v>0</v>
      </c>
      <c r="P27" s="58">
        <f t="shared" ref="P27:P37" si="12">SUM(D27,H27,L27)</f>
        <v>30</v>
      </c>
      <c r="Q27" s="82">
        <f t="shared" ref="Q27:Q37" si="13">P27/B27</f>
        <v>0.25862068965517243</v>
      </c>
      <c r="R27" s="58">
        <f t="shared" ref="R27:R37" si="14">SUM(F27,J27,N27)</f>
        <v>8520</v>
      </c>
      <c r="S27" s="82">
        <f t="shared" ref="S27:S37" si="15">R27/C27</f>
        <v>0.3366258395890952</v>
      </c>
    </row>
    <row r="28" spans="1:19" x14ac:dyDescent="0.3">
      <c r="A28" s="81" t="s">
        <v>34</v>
      </c>
      <c r="B28" s="58">
        <v>26</v>
      </c>
      <c r="C28" s="58">
        <v>16076</v>
      </c>
      <c r="D28" s="58">
        <v>3</v>
      </c>
      <c r="E28" s="82">
        <v>0.11538461538461539</v>
      </c>
      <c r="F28" s="58">
        <v>166</v>
      </c>
      <c r="G28" s="82">
        <v>1.0325951729285892E-2</v>
      </c>
      <c r="H28" s="58">
        <v>0</v>
      </c>
      <c r="I28" s="82">
        <v>0</v>
      </c>
      <c r="J28" s="58">
        <v>0</v>
      </c>
      <c r="K28" s="82">
        <v>0</v>
      </c>
      <c r="L28" s="58">
        <v>0</v>
      </c>
      <c r="M28" s="82">
        <v>0</v>
      </c>
      <c r="N28" s="58">
        <v>0</v>
      </c>
      <c r="O28" s="82">
        <v>0</v>
      </c>
      <c r="P28" s="58">
        <f t="shared" si="12"/>
        <v>3</v>
      </c>
      <c r="Q28" s="82">
        <f t="shared" si="13"/>
        <v>0.11538461538461539</v>
      </c>
      <c r="R28" s="58">
        <f t="shared" si="14"/>
        <v>166</v>
      </c>
      <c r="S28" s="82">
        <f t="shared" si="15"/>
        <v>1.0325951729285892E-2</v>
      </c>
    </row>
    <row r="29" spans="1:19" x14ac:dyDescent="0.3">
      <c r="A29" s="81" t="s">
        <v>35</v>
      </c>
      <c r="B29" s="58">
        <v>194</v>
      </c>
      <c r="C29" s="58">
        <v>184</v>
      </c>
      <c r="D29" s="58">
        <v>0</v>
      </c>
      <c r="E29" s="82">
        <v>0</v>
      </c>
      <c r="F29" s="58">
        <v>0</v>
      </c>
      <c r="G29" s="82">
        <v>0</v>
      </c>
      <c r="H29" s="58">
        <v>0</v>
      </c>
      <c r="I29" s="82">
        <v>0</v>
      </c>
      <c r="J29" s="58">
        <v>0</v>
      </c>
      <c r="K29" s="82">
        <v>0</v>
      </c>
      <c r="L29" s="58">
        <v>0</v>
      </c>
      <c r="M29" s="82">
        <v>0</v>
      </c>
      <c r="N29" s="58">
        <v>0</v>
      </c>
      <c r="O29" s="82">
        <v>0</v>
      </c>
      <c r="P29" s="58">
        <f t="shared" si="12"/>
        <v>0</v>
      </c>
      <c r="Q29" s="82">
        <f t="shared" si="13"/>
        <v>0</v>
      </c>
      <c r="R29" s="58">
        <f t="shared" si="14"/>
        <v>0</v>
      </c>
      <c r="S29" s="82">
        <f t="shared" si="15"/>
        <v>0</v>
      </c>
    </row>
    <row r="30" spans="1:19" x14ac:dyDescent="0.3">
      <c r="A30" s="81" t="s">
        <v>37</v>
      </c>
      <c r="B30" s="58">
        <v>7</v>
      </c>
      <c r="C30" s="58">
        <v>47</v>
      </c>
      <c r="D30" s="58">
        <v>0</v>
      </c>
      <c r="E30" s="82">
        <v>0</v>
      </c>
      <c r="F30" s="58">
        <v>0</v>
      </c>
      <c r="G30" s="82">
        <v>0</v>
      </c>
      <c r="H30" s="58">
        <v>0</v>
      </c>
      <c r="I30" s="82">
        <v>0</v>
      </c>
      <c r="J30" s="58">
        <v>0</v>
      </c>
      <c r="K30" s="82">
        <v>0</v>
      </c>
      <c r="L30" s="58">
        <v>0</v>
      </c>
      <c r="M30" s="82">
        <v>0</v>
      </c>
      <c r="N30" s="58">
        <v>0</v>
      </c>
      <c r="O30" s="82">
        <v>0</v>
      </c>
      <c r="P30" s="58">
        <f t="shared" si="12"/>
        <v>0</v>
      </c>
      <c r="Q30" s="82">
        <f t="shared" si="13"/>
        <v>0</v>
      </c>
      <c r="R30" s="58">
        <f t="shared" si="14"/>
        <v>0</v>
      </c>
      <c r="S30" s="82">
        <f t="shared" si="15"/>
        <v>0</v>
      </c>
    </row>
    <row r="31" spans="1:19" x14ac:dyDescent="0.3">
      <c r="A31" s="81" t="s">
        <v>38</v>
      </c>
      <c r="B31" s="58">
        <v>10</v>
      </c>
      <c r="C31" s="58">
        <v>39</v>
      </c>
      <c r="D31" s="58">
        <v>0</v>
      </c>
      <c r="E31" s="82">
        <v>0</v>
      </c>
      <c r="F31" s="58">
        <v>0</v>
      </c>
      <c r="G31" s="82">
        <v>0</v>
      </c>
      <c r="H31" s="58">
        <v>0</v>
      </c>
      <c r="I31" s="82">
        <v>0</v>
      </c>
      <c r="J31" s="58">
        <v>0</v>
      </c>
      <c r="K31" s="82">
        <v>0</v>
      </c>
      <c r="L31" s="58">
        <v>0</v>
      </c>
      <c r="M31" s="82">
        <v>0</v>
      </c>
      <c r="N31" s="58">
        <v>0</v>
      </c>
      <c r="O31" s="82">
        <v>0</v>
      </c>
      <c r="P31" s="58">
        <f t="shared" si="12"/>
        <v>0</v>
      </c>
      <c r="Q31" s="82">
        <f t="shared" si="13"/>
        <v>0</v>
      </c>
      <c r="R31" s="58">
        <f t="shared" si="14"/>
        <v>0</v>
      </c>
      <c r="S31" s="82">
        <f t="shared" si="15"/>
        <v>0</v>
      </c>
    </row>
    <row r="32" spans="1:19" x14ac:dyDescent="0.3">
      <c r="A32" s="81" t="s">
        <v>39</v>
      </c>
      <c r="B32" s="58">
        <v>14</v>
      </c>
      <c r="C32" s="58">
        <v>1870</v>
      </c>
      <c r="D32" s="58">
        <v>2</v>
      </c>
      <c r="E32" s="82">
        <v>0.14285714285714285</v>
      </c>
      <c r="F32" s="58">
        <v>11</v>
      </c>
      <c r="G32" s="82">
        <v>5.8823529411764705E-3</v>
      </c>
      <c r="H32" s="58">
        <v>0</v>
      </c>
      <c r="I32" s="82">
        <v>0</v>
      </c>
      <c r="J32" s="58">
        <v>0</v>
      </c>
      <c r="K32" s="82">
        <v>0</v>
      </c>
      <c r="L32" s="58">
        <v>0</v>
      </c>
      <c r="M32" s="82">
        <v>0</v>
      </c>
      <c r="N32" s="58">
        <v>0</v>
      </c>
      <c r="O32" s="82">
        <v>0</v>
      </c>
      <c r="P32" s="58">
        <f t="shared" si="12"/>
        <v>2</v>
      </c>
      <c r="Q32" s="82">
        <f t="shared" si="13"/>
        <v>0.14285714285714285</v>
      </c>
      <c r="R32" s="58">
        <f t="shared" si="14"/>
        <v>11</v>
      </c>
      <c r="S32" s="82">
        <f t="shared" si="15"/>
        <v>5.8823529411764705E-3</v>
      </c>
    </row>
    <row r="33" spans="1:19" x14ac:dyDescent="0.3">
      <c r="A33" s="81" t="s">
        <v>40</v>
      </c>
      <c r="B33" s="58">
        <v>199</v>
      </c>
      <c r="C33" s="58">
        <v>54370</v>
      </c>
      <c r="D33" s="58">
        <v>124</v>
      </c>
      <c r="E33" s="82">
        <v>0.62311557788944727</v>
      </c>
      <c r="F33" s="58">
        <v>43140</v>
      </c>
      <c r="G33" s="82">
        <v>0.79345227147323893</v>
      </c>
      <c r="H33" s="58">
        <v>70</v>
      </c>
      <c r="I33" s="82">
        <v>0.35175879396984927</v>
      </c>
      <c r="J33" s="58">
        <v>9275</v>
      </c>
      <c r="K33" s="82">
        <v>0.1705903991171602</v>
      </c>
      <c r="L33" s="58">
        <v>0</v>
      </c>
      <c r="M33" s="82">
        <v>0</v>
      </c>
      <c r="N33" s="58">
        <v>0</v>
      </c>
      <c r="O33" s="82">
        <v>0</v>
      </c>
      <c r="P33" s="58">
        <f t="shared" si="12"/>
        <v>194</v>
      </c>
      <c r="Q33" s="82">
        <f t="shared" si="13"/>
        <v>0.97487437185929648</v>
      </c>
      <c r="R33" s="58">
        <f t="shared" si="14"/>
        <v>52415</v>
      </c>
      <c r="S33" s="82">
        <f t="shared" si="15"/>
        <v>0.96404267059039916</v>
      </c>
    </row>
    <row r="34" spans="1:19" x14ac:dyDescent="0.3">
      <c r="A34" s="81" t="s">
        <v>41</v>
      </c>
      <c r="B34" s="58">
        <v>1</v>
      </c>
      <c r="C34" s="58">
        <v>10</v>
      </c>
      <c r="D34" s="58">
        <v>0</v>
      </c>
      <c r="E34" s="82">
        <v>0</v>
      </c>
      <c r="F34" s="58">
        <v>0</v>
      </c>
      <c r="G34" s="82">
        <v>0</v>
      </c>
      <c r="H34" s="58">
        <v>0</v>
      </c>
      <c r="I34" s="82">
        <v>0</v>
      </c>
      <c r="J34" s="58">
        <v>0</v>
      </c>
      <c r="K34" s="82">
        <v>0</v>
      </c>
      <c r="L34" s="58">
        <v>0</v>
      </c>
      <c r="M34" s="82">
        <v>0</v>
      </c>
      <c r="N34" s="58">
        <v>0</v>
      </c>
      <c r="O34" s="82">
        <v>0</v>
      </c>
      <c r="P34" s="58">
        <f t="shared" si="12"/>
        <v>0</v>
      </c>
      <c r="Q34" s="82">
        <f t="shared" si="13"/>
        <v>0</v>
      </c>
      <c r="R34" s="58">
        <f t="shared" si="14"/>
        <v>0</v>
      </c>
      <c r="S34" s="82">
        <f t="shared" si="15"/>
        <v>0</v>
      </c>
    </row>
    <row r="35" spans="1:19" x14ac:dyDescent="0.3">
      <c r="A35" s="81" t="s">
        <v>42</v>
      </c>
      <c r="B35" s="58">
        <v>102</v>
      </c>
      <c r="C35" s="58">
        <v>1116</v>
      </c>
      <c r="D35" s="58">
        <v>86</v>
      </c>
      <c r="E35" s="82">
        <v>0.84313725490196079</v>
      </c>
      <c r="F35" s="58">
        <v>793</v>
      </c>
      <c r="G35" s="82">
        <v>0.71057347670250892</v>
      </c>
      <c r="H35" s="58">
        <v>0</v>
      </c>
      <c r="I35" s="82">
        <v>0</v>
      </c>
      <c r="J35" s="58">
        <v>0</v>
      </c>
      <c r="K35" s="82">
        <v>0</v>
      </c>
      <c r="L35" s="58">
        <v>0</v>
      </c>
      <c r="M35" s="82">
        <v>0</v>
      </c>
      <c r="N35" s="58">
        <v>0</v>
      </c>
      <c r="O35" s="82">
        <v>0</v>
      </c>
      <c r="P35" s="58">
        <f t="shared" si="12"/>
        <v>86</v>
      </c>
      <c r="Q35" s="82">
        <f t="shared" si="13"/>
        <v>0.84313725490196079</v>
      </c>
      <c r="R35" s="58">
        <f t="shared" si="14"/>
        <v>793</v>
      </c>
      <c r="S35" s="82">
        <f t="shared" si="15"/>
        <v>0.71057347670250892</v>
      </c>
    </row>
    <row r="36" spans="1:19" x14ac:dyDescent="0.3">
      <c r="A36" s="81" t="s">
        <v>43</v>
      </c>
      <c r="B36" s="58">
        <v>18</v>
      </c>
      <c r="C36" s="58">
        <v>718</v>
      </c>
      <c r="D36" s="58">
        <v>0</v>
      </c>
      <c r="E36" s="82">
        <v>0</v>
      </c>
      <c r="F36" s="58">
        <v>0</v>
      </c>
      <c r="G36" s="82">
        <v>0</v>
      </c>
      <c r="H36" s="58">
        <v>1</v>
      </c>
      <c r="I36" s="82">
        <v>5.5555555555555552E-2</v>
      </c>
      <c r="J36" s="58">
        <v>5</v>
      </c>
      <c r="K36" s="82">
        <v>6.9637883008356544E-3</v>
      </c>
      <c r="L36" s="58">
        <v>0</v>
      </c>
      <c r="M36" s="82">
        <v>0</v>
      </c>
      <c r="N36" s="58">
        <v>0</v>
      </c>
      <c r="O36" s="82">
        <v>0</v>
      </c>
      <c r="P36" s="58">
        <f t="shared" si="12"/>
        <v>1</v>
      </c>
      <c r="Q36" s="82">
        <f t="shared" si="13"/>
        <v>5.5555555555555552E-2</v>
      </c>
      <c r="R36" s="58">
        <f t="shared" si="14"/>
        <v>5</v>
      </c>
      <c r="S36" s="82">
        <f t="shared" si="15"/>
        <v>6.9637883008356544E-3</v>
      </c>
    </row>
    <row r="37" spans="1:19" x14ac:dyDescent="0.3">
      <c r="A37" s="81" t="s">
        <v>44</v>
      </c>
      <c r="B37" s="58">
        <v>87</v>
      </c>
      <c r="C37" s="58">
        <v>7150</v>
      </c>
      <c r="D37" s="58">
        <v>38</v>
      </c>
      <c r="E37" s="82">
        <v>0.43678160919540232</v>
      </c>
      <c r="F37" s="58">
        <v>2704</v>
      </c>
      <c r="G37" s="82">
        <v>0.37818181818181817</v>
      </c>
      <c r="H37" s="58">
        <v>41</v>
      </c>
      <c r="I37" s="82">
        <v>0.47126436781609193</v>
      </c>
      <c r="J37" s="58">
        <v>2000</v>
      </c>
      <c r="K37" s="82">
        <v>0.27972027972027974</v>
      </c>
      <c r="L37" s="58">
        <v>1</v>
      </c>
      <c r="M37" s="82">
        <v>1.1494252873563218E-2</v>
      </c>
      <c r="N37" s="58">
        <v>854</v>
      </c>
      <c r="O37" s="82">
        <v>0.11944055944055944</v>
      </c>
      <c r="P37" s="58">
        <f t="shared" si="12"/>
        <v>80</v>
      </c>
      <c r="Q37" s="82">
        <f t="shared" si="13"/>
        <v>0.91954022988505746</v>
      </c>
      <c r="R37" s="58">
        <f t="shared" si="14"/>
        <v>5558</v>
      </c>
      <c r="S37" s="82">
        <f t="shared" si="15"/>
        <v>0.77734265734265739</v>
      </c>
    </row>
    <row r="38" spans="1:19" x14ac:dyDescent="0.3">
      <c r="A38" s="81" t="s">
        <v>45</v>
      </c>
      <c r="B38" s="58" t="s">
        <v>36</v>
      </c>
      <c r="C38" s="58" t="s">
        <v>36</v>
      </c>
      <c r="D38" s="58" t="s">
        <v>36</v>
      </c>
      <c r="E38" s="82" t="s">
        <v>36</v>
      </c>
      <c r="F38" s="58" t="s">
        <v>36</v>
      </c>
      <c r="G38" s="82" t="s">
        <v>36</v>
      </c>
      <c r="H38" s="58" t="s">
        <v>36</v>
      </c>
      <c r="I38" s="82" t="s">
        <v>36</v>
      </c>
      <c r="J38" s="58" t="s">
        <v>36</v>
      </c>
      <c r="K38" s="82" t="s">
        <v>36</v>
      </c>
      <c r="L38" s="58" t="s">
        <v>36</v>
      </c>
      <c r="M38" s="82" t="s">
        <v>36</v>
      </c>
      <c r="N38" s="58" t="s">
        <v>36</v>
      </c>
      <c r="O38" s="82" t="s">
        <v>36</v>
      </c>
      <c r="P38" s="58" t="s">
        <v>36</v>
      </c>
      <c r="Q38" s="58" t="s">
        <v>36</v>
      </c>
      <c r="R38" s="58" t="s">
        <v>36</v>
      </c>
      <c r="S38" s="58" t="s">
        <v>36</v>
      </c>
    </row>
    <row r="39" spans="1:19" x14ac:dyDescent="0.3">
      <c r="A39" s="81" t="s">
        <v>46</v>
      </c>
      <c r="B39" s="58">
        <v>4</v>
      </c>
      <c r="C39" s="58">
        <v>68</v>
      </c>
      <c r="D39" s="58">
        <v>4</v>
      </c>
      <c r="E39" s="82">
        <v>1</v>
      </c>
      <c r="F39" s="58">
        <v>68</v>
      </c>
      <c r="G39" s="82">
        <v>1</v>
      </c>
      <c r="H39" s="58">
        <v>0</v>
      </c>
      <c r="I39" s="82">
        <v>0</v>
      </c>
      <c r="J39" s="58">
        <v>0</v>
      </c>
      <c r="K39" s="82">
        <v>0</v>
      </c>
      <c r="L39" s="58">
        <v>0</v>
      </c>
      <c r="M39" s="82">
        <v>0</v>
      </c>
      <c r="N39" s="58">
        <v>0</v>
      </c>
      <c r="O39" s="82">
        <v>0</v>
      </c>
      <c r="P39" s="58">
        <f t="shared" ref="P39:P54" si="16">SUM(D39,H39,L39)</f>
        <v>4</v>
      </c>
      <c r="Q39" s="82">
        <f t="shared" ref="Q39:Q55" si="17">P39/B39</f>
        <v>1</v>
      </c>
      <c r="R39" s="58">
        <f t="shared" ref="R39:R54" si="18">SUM(F39,J39,N39)</f>
        <v>68</v>
      </c>
      <c r="S39" s="82">
        <f t="shared" ref="S39:S55" si="19">R39/C39</f>
        <v>1</v>
      </c>
    </row>
    <row r="40" spans="1:19" x14ac:dyDescent="0.3">
      <c r="A40" s="81" t="s">
        <v>47</v>
      </c>
      <c r="B40" s="58">
        <v>81</v>
      </c>
      <c r="C40" s="58">
        <v>48114</v>
      </c>
      <c r="D40" s="58">
        <v>33</v>
      </c>
      <c r="E40" s="82">
        <v>0.40740740740740738</v>
      </c>
      <c r="F40" s="58">
        <v>16760</v>
      </c>
      <c r="G40" s="82">
        <v>0.34833936068503968</v>
      </c>
      <c r="H40" s="58">
        <v>20</v>
      </c>
      <c r="I40" s="82">
        <v>0.24691358024691357</v>
      </c>
      <c r="J40" s="58">
        <v>18979</v>
      </c>
      <c r="K40" s="82">
        <v>0.39445899322442535</v>
      </c>
      <c r="L40" s="58">
        <v>5</v>
      </c>
      <c r="M40" s="82">
        <v>6.1728395061728392E-2</v>
      </c>
      <c r="N40" s="58">
        <v>1110</v>
      </c>
      <c r="O40" s="82">
        <v>2.3070208255393441E-2</v>
      </c>
      <c r="P40" s="58">
        <f t="shared" si="16"/>
        <v>58</v>
      </c>
      <c r="Q40" s="82">
        <f t="shared" si="17"/>
        <v>0.71604938271604934</v>
      </c>
      <c r="R40" s="58">
        <f t="shared" si="18"/>
        <v>36849</v>
      </c>
      <c r="S40" s="82">
        <f t="shared" si="19"/>
        <v>0.76586856216485844</v>
      </c>
    </row>
    <row r="41" spans="1:19" x14ac:dyDescent="0.3">
      <c r="A41" s="81" t="s">
        <v>48</v>
      </c>
      <c r="B41" s="58">
        <v>5</v>
      </c>
      <c r="C41" s="58">
        <v>28</v>
      </c>
      <c r="D41" s="58">
        <v>0</v>
      </c>
      <c r="E41" s="82">
        <v>0</v>
      </c>
      <c r="F41" s="58">
        <v>0</v>
      </c>
      <c r="G41" s="82">
        <v>0</v>
      </c>
      <c r="H41" s="58">
        <v>0</v>
      </c>
      <c r="I41" s="82">
        <v>0</v>
      </c>
      <c r="J41" s="58">
        <v>0</v>
      </c>
      <c r="K41" s="82">
        <v>0</v>
      </c>
      <c r="L41" s="58">
        <v>0</v>
      </c>
      <c r="M41" s="82">
        <v>0</v>
      </c>
      <c r="N41" s="58">
        <v>0</v>
      </c>
      <c r="O41" s="82">
        <v>0</v>
      </c>
      <c r="P41" s="58">
        <f t="shared" si="16"/>
        <v>0</v>
      </c>
      <c r="Q41" s="82">
        <f t="shared" si="17"/>
        <v>0</v>
      </c>
      <c r="R41" s="58">
        <f t="shared" si="18"/>
        <v>0</v>
      </c>
      <c r="S41" s="82">
        <f t="shared" si="19"/>
        <v>0</v>
      </c>
    </row>
    <row r="42" spans="1:19" x14ac:dyDescent="0.3">
      <c r="A42" s="81" t="s">
        <v>49</v>
      </c>
      <c r="B42" s="58">
        <v>43</v>
      </c>
      <c r="C42" s="58">
        <v>2495</v>
      </c>
      <c r="D42" s="58">
        <v>13</v>
      </c>
      <c r="E42" s="82">
        <v>0.30232558139534882</v>
      </c>
      <c r="F42" s="58">
        <v>2174</v>
      </c>
      <c r="G42" s="82">
        <v>0.87134268537074144</v>
      </c>
      <c r="H42" s="58">
        <v>16</v>
      </c>
      <c r="I42" s="82">
        <v>0.37209302325581395</v>
      </c>
      <c r="J42" s="58">
        <v>78</v>
      </c>
      <c r="K42" s="82">
        <v>3.1262525050100201E-2</v>
      </c>
      <c r="L42" s="58">
        <v>3</v>
      </c>
      <c r="M42" s="82">
        <v>6.9767441860465115E-2</v>
      </c>
      <c r="N42" s="58">
        <v>25</v>
      </c>
      <c r="O42" s="82">
        <v>1.002004008016032E-2</v>
      </c>
      <c r="P42" s="58">
        <f t="shared" si="16"/>
        <v>32</v>
      </c>
      <c r="Q42" s="82">
        <f t="shared" si="17"/>
        <v>0.7441860465116279</v>
      </c>
      <c r="R42" s="58">
        <f t="shared" si="18"/>
        <v>2277</v>
      </c>
      <c r="S42" s="82">
        <f t="shared" si="19"/>
        <v>0.91262525050100196</v>
      </c>
    </row>
    <row r="43" spans="1:19" x14ac:dyDescent="0.3">
      <c r="A43" s="81" t="s">
        <v>50</v>
      </c>
      <c r="B43" s="58">
        <v>213</v>
      </c>
      <c r="C43" s="58">
        <v>16367</v>
      </c>
      <c r="D43" s="58">
        <v>15</v>
      </c>
      <c r="E43" s="82">
        <v>7.0422535211267609E-2</v>
      </c>
      <c r="F43" s="58">
        <v>1953</v>
      </c>
      <c r="G43" s="82">
        <v>0.11932547198631392</v>
      </c>
      <c r="H43" s="58">
        <v>175</v>
      </c>
      <c r="I43" s="82">
        <v>0.82159624413145538</v>
      </c>
      <c r="J43" s="58">
        <v>12994</v>
      </c>
      <c r="K43" s="82">
        <v>0.7939145842243539</v>
      </c>
      <c r="L43" s="58">
        <v>23</v>
      </c>
      <c r="M43" s="82">
        <v>0.107981220657277</v>
      </c>
      <c r="N43" s="58">
        <v>1420</v>
      </c>
      <c r="O43" s="82">
        <v>8.6759943789332189E-2</v>
      </c>
      <c r="P43" s="58">
        <f t="shared" si="16"/>
        <v>213</v>
      </c>
      <c r="Q43" s="82">
        <f t="shared" si="17"/>
        <v>1</v>
      </c>
      <c r="R43" s="58">
        <f t="shared" si="18"/>
        <v>16367</v>
      </c>
      <c r="S43" s="82">
        <f t="shared" si="19"/>
        <v>1</v>
      </c>
    </row>
    <row r="44" spans="1:19" x14ac:dyDescent="0.3">
      <c r="A44" s="81" t="s">
        <v>51</v>
      </c>
      <c r="B44" s="58">
        <v>31</v>
      </c>
      <c r="C44" s="58">
        <v>53282</v>
      </c>
      <c r="D44" s="58">
        <v>0</v>
      </c>
      <c r="E44" s="82">
        <v>0</v>
      </c>
      <c r="F44" s="58">
        <v>0</v>
      </c>
      <c r="G44" s="82">
        <v>0</v>
      </c>
      <c r="H44" s="58">
        <v>0</v>
      </c>
      <c r="I44" s="82">
        <v>0</v>
      </c>
      <c r="J44" s="58">
        <v>0</v>
      </c>
      <c r="K44" s="82">
        <v>0</v>
      </c>
      <c r="L44" s="58">
        <v>0</v>
      </c>
      <c r="M44" s="82">
        <v>0</v>
      </c>
      <c r="N44" s="58">
        <v>0</v>
      </c>
      <c r="O44" s="82">
        <v>0</v>
      </c>
      <c r="P44" s="58">
        <f t="shared" si="16"/>
        <v>0</v>
      </c>
      <c r="Q44" s="82">
        <f t="shared" si="17"/>
        <v>0</v>
      </c>
      <c r="R44" s="58">
        <f t="shared" si="18"/>
        <v>0</v>
      </c>
      <c r="S44" s="82">
        <f t="shared" si="19"/>
        <v>0</v>
      </c>
    </row>
    <row r="45" spans="1:19" x14ac:dyDescent="0.3">
      <c r="A45" s="81" t="s">
        <v>52</v>
      </c>
      <c r="B45" s="58">
        <v>156</v>
      </c>
      <c r="C45" s="58">
        <v>72560</v>
      </c>
      <c r="D45" s="58">
        <v>12</v>
      </c>
      <c r="E45" s="82">
        <v>7.6923076923076927E-2</v>
      </c>
      <c r="F45" s="58">
        <v>4424</v>
      </c>
      <c r="G45" s="82">
        <v>6.0970231532524809E-2</v>
      </c>
      <c r="H45" s="58">
        <v>20</v>
      </c>
      <c r="I45" s="82">
        <v>0.12820512820512819</v>
      </c>
      <c r="J45" s="58">
        <v>1850</v>
      </c>
      <c r="K45" s="82">
        <v>2.5496141124586549E-2</v>
      </c>
      <c r="L45" s="58">
        <v>0</v>
      </c>
      <c r="M45" s="82">
        <v>0</v>
      </c>
      <c r="N45" s="58">
        <v>0</v>
      </c>
      <c r="O45" s="82">
        <v>0</v>
      </c>
      <c r="P45" s="58">
        <f t="shared" si="16"/>
        <v>32</v>
      </c>
      <c r="Q45" s="82">
        <f t="shared" si="17"/>
        <v>0.20512820512820512</v>
      </c>
      <c r="R45" s="58">
        <f t="shared" si="18"/>
        <v>6274</v>
      </c>
      <c r="S45" s="82">
        <f t="shared" si="19"/>
        <v>8.6466372657111351E-2</v>
      </c>
    </row>
    <row r="46" spans="1:19" x14ac:dyDescent="0.3">
      <c r="A46" s="81" t="s">
        <v>53</v>
      </c>
      <c r="B46" s="58">
        <v>6</v>
      </c>
      <c r="C46" s="58">
        <v>33</v>
      </c>
      <c r="D46" s="58">
        <v>6</v>
      </c>
      <c r="E46" s="82">
        <v>1</v>
      </c>
      <c r="F46" s="58">
        <v>33</v>
      </c>
      <c r="G46" s="82">
        <v>1</v>
      </c>
      <c r="H46" s="58">
        <v>0</v>
      </c>
      <c r="I46" s="82">
        <v>0</v>
      </c>
      <c r="J46" s="58">
        <v>0</v>
      </c>
      <c r="K46" s="82">
        <v>0</v>
      </c>
      <c r="L46" s="58">
        <v>0</v>
      </c>
      <c r="M46" s="82">
        <v>0</v>
      </c>
      <c r="N46" s="58">
        <v>0</v>
      </c>
      <c r="O46" s="82">
        <v>0</v>
      </c>
      <c r="P46" s="58">
        <f t="shared" si="16"/>
        <v>6</v>
      </c>
      <c r="Q46" s="82">
        <f t="shared" si="17"/>
        <v>1</v>
      </c>
      <c r="R46" s="58">
        <f t="shared" si="18"/>
        <v>33</v>
      </c>
      <c r="S46" s="82">
        <f t="shared" si="19"/>
        <v>1</v>
      </c>
    </row>
    <row r="47" spans="1:19" x14ac:dyDescent="0.3">
      <c r="A47" s="81" t="s">
        <v>54</v>
      </c>
      <c r="B47" s="58">
        <v>3</v>
      </c>
      <c r="C47" s="58">
        <v>3950</v>
      </c>
      <c r="D47" s="58">
        <v>0</v>
      </c>
      <c r="E47" s="82">
        <v>0</v>
      </c>
      <c r="F47" s="58">
        <v>0</v>
      </c>
      <c r="G47" s="82">
        <v>0</v>
      </c>
      <c r="H47" s="58">
        <v>0</v>
      </c>
      <c r="I47" s="82">
        <v>0</v>
      </c>
      <c r="J47" s="58">
        <v>0</v>
      </c>
      <c r="K47" s="82">
        <v>0</v>
      </c>
      <c r="L47" s="58">
        <v>0</v>
      </c>
      <c r="M47" s="82">
        <v>0</v>
      </c>
      <c r="N47" s="58">
        <v>0</v>
      </c>
      <c r="O47" s="82">
        <v>0</v>
      </c>
      <c r="P47" s="58">
        <f t="shared" si="16"/>
        <v>0</v>
      </c>
      <c r="Q47" s="82">
        <f t="shared" si="17"/>
        <v>0</v>
      </c>
      <c r="R47" s="58">
        <f t="shared" si="18"/>
        <v>0</v>
      </c>
      <c r="S47" s="82">
        <f t="shared" si="19"/>
        <v>0</v>
      </c>
    </row>
    <row r="48" spans="1:19" x14ac:dyDescent="0.3">
      <c r="A48" s="81" t="s">
        <v>55</v>
      </c>
      <c r="B48" s="58">
        <v>25</v>
      </c>
      <c r="C48" s="58">
        <v>27</v>
      </c>
      <c r="D48" s="58">
        <v>3</v>
      </c>
      <c r="E48" s="82">
        <v>0.12</v>
      </c>
      <c r="F48" s="58">
        <v>0</v>
      </c>
      <c r="G48" s="82">
        <v>0</v>
      </c>
      <c r="H48" s="58">
        <v>20</v>
      </c>
      <c r="I48" s="82">
        <v>0.8</v>
      </c>
      <c r="J48" s="58">
        <v>27</v>
      </c>
      <c r="K48" s="82">
        <v>1</v>
      </c>
      <c r="L48" s="58">
        <v>1</v>
      </c>
      <c r="M48" s="82">
        <v>0.04</v>
      </c>
      <c r="N48" s="58">
        <v>0</v>
      </c>
      <c r="O48" s="82">
        <v>0</v>
      </c>
      <c r="P48" s="58">
        <f t="shared" si="16"/>
        <v>24</v>
      </c>
      <c r="Q48" s="82">
        <f t="shared" si="17"/>
        <v>0.96</v>
      </c>
      <c r="R48" s="58">
        <f t="shared" si="18"/>
        <v>27</v>
      </c>
      <c r="S48" s="82">
        <f t="shared" si="19"/>
        <v>1</v>
      </c>
    </row>
    <row r="49" spans="1:19" x14ac:dyDescent="0.3">
      <c r="A49" s="81" t="s">
        <v>56</v>
      </c>
      <c r="B49" s="58">
        <v>43</v>
      </c>
      <c r="C49" s="58">
        <v>3882</v>
      </c>
      <c r="D49" s="58">
        <v>0</v>
      </c>
      <c r="E49" s="82">
        <v>0</v>
      </c>
      <c r="F49" s="58">
        <v>0</v>
      </c>
      <c r="G49" s="82">
        <v>0</v>
      </c>
      <c r="H49" s="58">
        <v>0</v>
      </c>
      <c r="I49" s="82">
        <v>0</v>
      </c>
      <c r="J49" s="58">
        <v>0</v>
      </c>
      <c r="K49" s="82">
        <v>0</v>
      </c>
      <c r="L49" s="58">
        <v>0</v>
      </c>
      <c r="M49" s="82">
        <v>0</v>
      </c>
      <c r="N49" s="58">
        <v>0</v>
      </c>
      <c r="O49" s="82">
        <v>0</v>
      </c>
      <c r="P49" s="58">
        <f t="shared" si="16"/>
        <v>0</v>
      </c>
      <c r="Q49" s="82">
        <f t="shared" si="17"/>
        <v>0</v>
      </c>
      <c r="R49" s="58">
        <f t="shared" si="18"/>
        <v>0</v>
      </c>
      <c r="S49" s="82">
        <f t="shared" si="19"/>
        <v>0</v>
      </c>
    </row>
    <row r="50" spans="1:19" x14ac:dyDescent="0.3">
      <c r="A50" s="81" t="s">
        <v>57</v>
      </c>
      <c r="B50" s="58">
        <v>103</v>
      </c>
      <c r="C50" s="58">
        <v>9340</v>
      </c>
      <c r="D50" s="58">
        <v>16</v>
      </c>
      <c r="E50" s="82">
        <v>0.1553398058252427</v>
      </c>
      <c r="F50" s="58">
        <v>8</v>
      </c>
      <c r="G50" s="82">
        <v>8.5653104925053529E-4</v>
      </c>
      <c r="H50" s="58">
        <v>87</v>
      </c>
      <c r="I50" s="82">
        <v>0.84466019417475724</v>
      </c>
      <c r="J50" s="58">
        <v>9332</v>
      </c>
      <c r="K50" s="82">
        <v>0.99914346895074946</v>
      </c>
      <c r="L50" s="58">
        <v>0</v>
      </c>
      <c r="M50" s="82">
        <v>0</v>
      </c>
      <c r="N50" s="58">
        <v>0</v>
      </c>
      <c r="O50" s="82">
        <v>0</v>
      </c>
      <c r="P50" s="58">
        <f t="shared" si="16"/>
        <v>103</v>
      </c>
      <c r="Q50" s="82">
        <f t="shared" si="17"/>
        <v>1</v>
      </c>
      <c r="R50" s="58">
        <f t="shared" si="18"/>
        <v>9340</v>
      </c>
      <c r="S50" s="82">
        <f t="shared" si="19"/>
        <v>1</v>
      </c>
    </row>
    <row r="51" spans="1:19" x14ac:dyDescent="0.3">
      <c r="A51" s="81" t="s">
        <v>58</v>
      </c>
      <c r="B51" s="58">
        <v>351</v>
      </c>
      <c r="C51" s="58">
        <v>115183</v>
      </c>
      <c r="D51" s="58">
        <v>12</v>
      </c>
      <c r="E51" s="82">
        <v>3.4188034188034191E-2</v>
      </c>
      <c r="F51" s="58">
        <v>31051</v>
      </c>
      <c r="G51" s="82">
        <v>0.26957971228393079</v>
      </c>
      <c r="H51" s="58">
        <v>0</v>
      </c>
      <c r="I51" s="82">
        <v>0</v>
      </c>
      <c r="J51" s="58">
        <v>0</v>
      </c>
      <c r="K51" s="82">
        <v>0</v>
      </c>
      <c r="L51" s="58">
        <v>0</v>
      </c>
      <c r="M51" s="82">
        <v>0</v>
      </c>
      <c r="N51" s="58">
        <v>0</v>
      </c>
      <c r="O51" s="82">
        <v>0</v>
      </c>
      <c r="P51" s="58">
        <f t="shared" si="16"/>
        <v>12</v>
      </c>
      <c r="Q51" s="82">
        <f t="shared" si="17"/>
        <v>3.4188034188034191E-2</v>
      </c>
      <c r="R51" s="58">
        <f t="shared" si="18"/>
        <v>31051</v>
      </c>
      <c r="S51" s="82">
        <f t="shared" si="19"/>
        <v>0.26957971228393079</v>
      </c>
    </row>
    <row r="52" spans="1:19" x14ac:dyDescent="0.3">
      <c r="A52" s="81" t="s">
        <v>59</v>
      </c>
      <c r="B52" s="58">
        <v>27</v>
      </c>
      <c r="C52" s="58">
        <v>129</v>
      </c>
      <c r="D52" s="58">
        <v>19</v>
      </c>
      <c r="E52" s="82">
        <v>0.70370370370370372</v>
      </c>
      <c r="F52" s="58">
        <v>28</v>
      </c>
      <c r="G52" s="82">
        <v>0.21705426356589147</v>
      </c>
      <c r="H52" s="58">
        <v>8</v>
      </c>
      <c r="I52" s="82">
        <v>0.29629629629629628</v>
      </c>
      <c r="J52" s="58">
        <v>101</v>
      </c>
      <c r="K52" s="82">
        <v>0.78294573643410847</v>
      </c>
      <c r="L52" s="58">
        <v>0</v>
      </c>
      <c r="M52" s="82">
        <v>0</v>
      </c>
      <c r="N52" s="58">
        <v>0</v>
      </c>
      <c r="O52" s="82">
        <v>0</v>
      </c>
      <c r="P52" s="58">
        <f t="shared" si="16"/>
        <v>27</v>
      </c>
      <c r="Q52" s="82">
        <f t="shared" si="17"/>
        <v>1</v>
      </c>
      <c r="R52" s="58">
        <f t="shared" si="18"/>
        <v>129</v>
      </c>
      <c r="S52" s="82">
        <f t="shared" si="19"/>
        <v>1</v>
      </c>
    </row>
    <row r="53" spans="1:19" x14ac:dyDescent="0.3">
      <c r="A53" s="81" t="s">
        <v>60</v>
      </c>
      <c r="B53" s="58">
        <v>4</v>
      </c>
      <c r="C53" s="58">
        <v>17</v>
      </c>
      <c r="D53" s="58">
        <v>0</v>
      </c>
      <c r="E53" s="82">
        <v>0</v>
      </c>
      <c r="F53" s="58">
        <v>0</v>
      </c>
      <c r="G53" s="82">
        <v>0</v>
      </c>
      <c r="H53" s="58">
        <v>1</v>
      </c>
      <c r="I53" s="82">
        <v>0.25</v>
      </c>
      <c r="J53" s="58">
        <v>0</v>
      </c>
      <c r="K53" s="82">
        <v>0</v>
      </c>
      <c r="L53" s="58">
        <v>3</v>
      </c>
      <c r="M53" s="82">
        <v>0.75</v>
      </c>
      <c r="N53" s="58">
        <v>17</v>
      </c>
      <c r="O53" s="82">
        <v>1</v>
      </c>
      <c r="P53" s="58">
        <f t="shared" si="16"/>
        <v>4</v>
      </c>
      <c r="Q53" s="82">
        <f t="shared" si="17"/>
        <v>1</v>
      </c>
      <c r="R53" s="58">
        <f t="shared" si="18"/>
        <v>17</v>
      </c>
      <c r="S53" s="82">
        <f t="shared" si="19"/>
        <v>1</v>
      </c>
    </row>
    <row r="54" spans="1:19" x14ac:dyDescent="0.3">
      <c r="A54" s="81" t="s">
        <v>61</v>
      </c>
      <c r="B54" s="58">
        <v>131</v>
      </c>
      <c r="C54" s="58">
        <v>71701</v>
      </c>
      <c r="D54" s="58">
        <v>42</v>
      </c>
      <c r="E54" s="82">
        <v>0.32061068702290074</v>
      </c>
      <c r="F54" s="58">
        <v>30385</v>
      </c>
      <c r="G54" s="82">
        <v>0.42377372700520216</v>
      </c>
      <c r="H54" s="58">
        <v>87</v>
      </c>
      <c r="I54" s="82">
        <v>0.66412213740458015</v>
      </c>
      <c r="J54" s="58">
        <v>40851</v>
      </c>
      <c r="K54" s="82">
        <v>0.56974100779626502</v>
      </c>
      <c r="L54" s="58">
        <v>0</v>
      </c>
      <c r="M54" s="82">
        <v>0</v>
      </c>
      <c r="N54" s="58">
        <v>0</v>
      </c>
      <c r="O54" s="82">
        <v>0</v>
      </c>
      <c r="P54" s="58">
        <f t="shared" si="16"/>
        <v>129</v>
      </c>
      <c r="Q54" s="82">
        <f t="shared" si="17"/>
        <v>0.98473282442748089</v>
      </c>
      <c r="R54" s="58">
        <f t="shared" si="18"/>
        <v>71236</v>
      </c>
      <c r="S54" s="82">
        <f t="shared" si="19"/>
        <v>0.99351473480146724</v>
      </c>
    </row>
    <row r="55" spans="1:19" x14ac:dyDescent="0.3">
      <c r="A55" s="81" t="s">
        <v>62</v>
      </c>
      <c r="B55" s="58">
        <v>15</v>
      </c>
      <c r="C55" s="58">
        <v>5094</v>
      </c>
      <c r="D55" s="58">
        <v>8</v>
      </c>
      <c r="E55" s="65">
        <v>0.53333333333333333</v>
      </c>
      <c r="F55" s="58">
        <v>2297</v>
      </c>
      <c r="G55" s="65">
        <v>0.45092265410286614</v>
      </c>
      <c r="H55" s="58">
        <v>2</v>
      </c>
      <c r="I55" s="65">
        <v>0.13333333333333333</v>
      </c>
      <c r="J55" s="58">
        <v>701</v>
      </c>
      <c r="K55" s="65">
        <v>0.1376128778955634</v>
      </c>
      <c r="L55" s="58">
        <v>0</v>
      </c>
      <c r="M55" s="65">
        <v>0</v>
      </c>
      <c r="N55" s="58">
        <v>0</v>
      </c>
      <c r="O55" s="65">
        <v>0</v>
      </c>
      <c r="P55" s="58">
        <v>0</v>
      </c>
      <c r="Q55" s="82">
        <f t="shared" si="17"/>
        <v>0</v>
      </c>
      <c r="R55" s="58">
        <v>0</v>
      </c>
      <c r="S55" s="82">
        <f t="shared" si="19"/>
        <v>0</v>
      </c>
    </row>
    <row r="56" spans="1:19" x14ac:dyDescent="0.3">
      <c r="A56" s="81" t="s">
        <v>63</v>
      </c>
      <c r="B56" s="58" t="s">
        <v>36</v>
      </c>
      <c r="C56" s="58" t="s">
        <v>36</v>
      </c>
      <c r="D56" s="58" t="s">
        <v>36</v>
      </c>
      <c r="E56" s="82" t="s">
        <v>36</v>
      </c>
      <c r="F56" s="58" t="s">
        <v>36</v>
      </c>
      <c r="G56" s="82" t="s">
        <v>36</v>
      </c>
      <c r="H56" s="58" t="s">
        <v>36</v>
      </c>
      <c r="I56" s="82" t="s">
        <v>36</v>
      </c>
      <c r="J56" s="58" t="s">
        <v>36</v>
      </c>
      <c r="K56" s="82" t="s">
        <v>36</v>
      </c>
      <c r="L56" s="58" t="s">
        <v>36</v>
      </c>
      <c r="M56" s="82" t="s">
        <v>36</v>
      </c>
      <c r="N56" s="58" t="s">
        <v>36</v>
      </c>
      <c r="O56" s="82" t="s">
        <v>36</v>
      </c>
      <c r="P56" s="58" t="s">
        <v>36</v>
      </c>
      <c r="Q56" s="58" t="s">
        <v>36</v>
      </c>
      <c r="R56" s="58" t="s">
        <v>36</v>
      </c>
      <c r="S56" s="58" t="s">
        <v>36</v>
      </c>
    </row>
    <row r="57" spans="1:19" x14ac:dyDescent="0.3">
      <c r="A57" s="81" t="s">
        <v>64</v>
      </c>
      <c r="B57" s="58">
        <v>2</v>
      </c>
      <c r="C57" s="58">
        <v>2584</v>
      </c>
      <c r="D57" s="58">
        <v>2</v>
      </c>
      <c r="E57" s="65">
        <v>1</v>
      </c>
      <c r="F57" s="58">
        <v>2584</v>
      </c>
      <c r="G57" s="65">
        <v>1</v>
      </c>
      <c r="H57" s="58">
        <v>0</v>
      </c>
      <c r="I57" s="65">
        <v>0</v>
      </c>
      <c r="J57" s="58">
        <v>0</v>
      </c>
      <c r="K57" s="65">
        <v>0</v>
      </c>
      <c r="L57" s="58">
        <v>0</v>
      </c>
      <c r="M57" s="65">
        <v>0</v>
      </c>
      <c r="N57" s="58">
        <v>0</v>
      </c>
      <c r="O57" s="65">
        <v>0</v>
      </c>
      <c r="P57" s="58">
        <f>SUM(D57,H57,L57)</f>
        <v>2</v>
      </c>
      <c r="Q57" s="82">
        <f>P57/B57</f>
        <v>1</v>
      </c>
      <c r="R57" s="58">
        <f>SUM(F57,J57,N57)</f>
        <v>2584</v>
      </c>
      <c r="S57" s="82">
        <f>R57/C57</f>
        <v>1</v>
      </c>
    </row>
    <row r="58" spans="1:19" x14ac:dyDescent="0.3">
      <c r="A58" s="81" t="s">
        <v>65</v>
      </c>
      <c r="B58" s="58">
        <v>5</v>
      </c>
      <c r="C58" s="58">
        <v>2</v>
      </c>
      <c r="D58" s="58">
        <v>0</v>
      </c>
      <c r="E58" s="82">
        <v>0</v>
      </c>
      <c r="F58" s="58">
        <v>0</v>
      </c>
      <c r="G58" s="82">
        <v>0</v>
      </c>
      <c r="H58" s="58">
        <v>1</v>
      </c>
      <c r="I58" s="82">
        <v>0.2</v>
      </c>
      <c r="J58" s="58">
        <v>1</v>
      </c>
      <c r="K58" s="82">
        <v>0.5</v>
      </c>
      <c r="L58" s="58">
        <v>4</v>
      </c>
      <c r="M58" s="82">
        <v>0.8</v>
      </c>
      <c r="N58" s="58">
        <v>1</v>
      </c>
      <c r="O58" s="82">
        <v>0.5</v>
      </c>
      <c r="P58" s="58">
        <f>SUM(D58,H58,L58)</f>
        <v>5</v>
      </c>
      <c r="Q58" s="82">
        <f>P58/B58</f>
        <v>1</v>
      </c>
      <c r="R58" s="58">
        <f>SUM(F58,J58,N58)</f>
        <v>2</v>
      </c>
      <c r="S58" s="82">
        <f>R58/C58</f>
        <v>1</v>
      </c>
    </row>
    <row r="59" spans="1:19" x14ac:dyDescent="0.3">
      <c r="A59" s="81" t="s">
        <v>66</v>
      </c>
      <c r="B59" s="58">
        <v>233</v>
      </c>
      <c r="C59" s="58">
        <v>50034</v>
      </c>
      <c r="D59" s="58">
        <v>47</v>
      </c>
      <c r="E59" s="82">
        <v>0.20171673819742489</v>
      </c>
      <c r="F59" s="58">
        <v>5475</v>
      </c>
      <c r="G59" s="82">
        <v>0.10942559059839309</v>
      </c>
      <c r="H59" s="58">
        <v>0</v>
      </c>
      <c r="I59" s="82">
        <v>0</v>
      </c>
      <c r="J59" s="58">
        <v>0</v>
      </c>
      <c r="K59" s="82">
        <v>0</v>
      </c>
      <c r="L59" s="58">
        <v>0</v>
      </c>
      <c r="M59" s="82">
        <v>0</v>
      </c>
      <c r="N59" s="58">
        <v>0</v>
      </c>
      <c r="O59" s="82">
        <v>0</v>
      </c>
      <c r="P59" s="58">
        <f>SUM(D59,H59,L59)</f>
        <v>47</v>
      </c>
      <c r="Q59" s="82">
        <f>P59/B59</f>
        <v>0.20171673819742489</v>
      </c>
      <c r="R59" s="58">
        <f>SUM(F59,J59,N59)</f>
        <v>5475</v>
      </c>
      <c r="S59" s="82">
        <f>R59/C59</f>
        <v>0.10942559059839309</v>
      </c>
    </row>
    <row r="60" spans="1:19" s="30" customFormat="1" x14ac:dyDescent="0.3">
      <c r="A60" s="83" t="s">
        <v>108</v>
      </c>
      <c r="B60" s="84">
        <f>SUM(B4:B59)</f>
        <v>4714</v>
      </c>
      <c r="C60" s="84">
        <f>SUM(C4:C59)</f>
        <v>2238094</v>
      </c>
      <c r="D60" s="84">
        <f>SUM(D4:D59)</f>
        <v>1202</v>
      </c>
      <c r="E60" s="34">
        <f>D60/B60</f>
        <v>0.25498515061518878</v>
      </c>
      <c r="F60" s="84">
        <f>SUM(F4:F59)</f>
        <v>527281</v>
      </c>
      <c r="G60" s="34">
        <f>F60/C60</f>
        <v>0.2355937686263401</v>
      </c>
      <c r="H60" s="84">
        <f>SUM(H4:H59)</f>
        <v>1025</v>
      </c>
      <c r="I60" s="34">
        <f>H60/B60</f>
        <v>0.21743742044972422</v>
      </c>
      <c r="J60" s="84">
        <f>SUM(J4:J59)</f>
        <v>320659</v>
      </c>
      <c r="K60" s="34">
        <f>J60/C60</f>
        <v>0.14327324947030823</v>
      </c>
      <c r="L60" s="84">
        <f>SUM(L4:L59)</f>
        <v>124</v>
      </c>
      <c r="M60" s="34">
        <f>L60/B60</f>
        <v>2.6304624522698345E-2</v>
      </c>
      <c r="N60" s="84">
        <f>SUM(N4:N59)</f>
        <v>51885</v>
      </c>
      <c r="O60" s="34">
        <f>N60/C60</f>
        <v>2.3182672398925158E-2</v>
      </c>
      <c r="P60" s="85">
        <f>SUM(D60,H60,L60)</f>
        <v>2351</v>
      </c>
      <c r="Q60" s="34">
        <f>P60/B60</f>
        <v>0.49872719558761136</v>
      </c>
      <c r="R60" s="85">
        <f>SUM(F60,J60,N60)</f>
        <v>899825</v>
      </c>
      <c r="S60" s="34">
        <f>R60/C60</f>
        <v>0.40204969049557349</v>
      </c>
    </row>
    <row r="61" spans="1:19" s="30" customFormat="1" ht="26.4" x14ac:dyDescent="0.3">
      <c r="A61" s="1"/>
      <c r="B61" s="121" t="s">
        <v>106</v>
      </c>
      <c r="C61" s="121" t="s">
        <v>107</v>
      </c>
      <c r="D61" s="121" t="s">
        <v>106</v>
      </c>
      <c r="E61" s="3" t="s">
        <v>9</v>
      </c>
      <c r="F61" s="121" t="s">
        <v>107</v>
      </c>
      <c r="G61" s="3" t="s">
        <v>9</v>
      </c>
      <c r="H61" s="121" t="s">
        <v>106</v>
      </c>
      <c r="I61" s="3" t="s">
        <v>9</v>
      </c>
      <c r="J61" s="121" t="s">
        <v>107</v>
      </c>
      <c r="K61" s="3" t="s">
        <v>9</v>
      </c>
      <c r="L61" s="121" t="s">
        <v>106</v>
      </c>
      <c r="M61" s="3" t="s">
        <v>9</v>
      </c>
      <c r="N61" s="121" t="s">
        <v>107</v>
      </c>
      <c r="O61" s="3" t="s">
        <v>9</v>
      </c>
      <c r="P61" s="121" t="s">
        <v>106</v>
      </c>
      <c r="Q61" s="86" t="s">
        <v>9</v>
      </c>
      <c r="R61" s="121" t="s">
        <v>107</v>
      </c>
      <c r="S61" s="86" t="s">
        <v>9</v>
      </c>
    </row>
    <row r="62" spans="1:19" s="29" customFormat="1" ht="71.099999999999994" customHeight="1" x14ac:dyDescent="0.3">
      <c r="A62" s="78"/>
      <c r="B62" s="79" t="s">
        <v>140</v>
      </c>
      <c r="C62" s="79" t="s">
        <v>141</v>
      </c>
      <c r="D62" s="145" t="s">
        <v>98</v>
      </c>
      <c r="E62" s="146"/>
      <c r="F62" s="145" t="s">
        <v>99</v>
      </c>
      <c r="G62" s="146"/>
      <c r="H62" s="147" t="s">
        <v>100</v>
      </c>
      <c r="I62" s="148"/>
      <c r="J62" s="147" t="s">
        <v>101</v>
      </c>
      <c r="K62" s="148"/>
      <c r="L62" s="149" t="s">
        <v>102</v>
      </c>
      <c r="M62" s="149"/>
      <c r="N62" s="149" t="s">
        <v>103</v>
      </c>
      <c r="O62" s="149"/>
      <c r="P62" s="150" t="s">
        <v>104</v>
      </c>
      <c r="Q62" s="150"/>
      <c r="R62" s="150" t="s">
        <v>105</v>
      </c>
      <c r="S62" s="150"/>
    </row>
  </sheetData>
  <mergeCells count="25">
    <mergeCell ref="J1:K1"/>
    <mergeCell ref="N2:O2"/>
    <mergeCell ref="P2:Q2"/>
    <mergeCell ref="R2:S2"/>
    <mergeCell ref="J2:K2"/>
    <mergeCell ref="L2:M2"/>
    <mergeCell ref="L1:M1"/>
    <mergeCell ref="B2:C2"/>
    <mergeCell ref="D2:E2"/>
    <mergeCell ref="F2:G2"/>
    <mergeCell ref="H2:I2"/>
    <mergeCell ref="D1:E1"/>
    <mergeCell ref="F1:G1"/>
    <mergeCell ref="H1:I1"/>
    <mergeCell ref="N62:O62"/>
    <mergeCell ref="P62:Q62"/>
    <mergeCell ref="N1:O1"/>
    <mergeCell ref="P1:Q1"/>
    <mergeCell ref="R62:S62"/>
    <mergeCell ref="R1:S1"/>
    <mergeCell ref="D62:E62"/>
    <mergeCell ref="F62:G62"/>
    <mergeCell ref="H62:I62"/>
    <mergeCell ref="J62:K62"/>
    <mergeCell ref="L62:M6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6454B-C0B3-41C1-B62A-A7A6A782B4D7}">
  <dimension ref="A1:J62"/>
  <sheetViews>
    <sheetView topLeftCell="A49" zoomScale="70" zoomScaleNormal="70" workbookViewId="0">
      <selection activeCell="C1" sqref="C1:J1"/>
    </sheetView>
  </sheetViews>
  <sheetFormatPr defaultColWidth="9.109375" defaultRowHeight="14.4" x14ac:dyDescent="0.3"/>
  <cols>
    <col min="1" max="1" width="27.5546875" style="39" customWidth="1"/>
    <col min="2" max="2" width="19" style="43" bestFit="1" customWidth="1"/>
    <col min="3" max="3" width="13.5546875" style="40" customWidth="1"/>
    <col min="4" max="4" width="9.109375" style="44" bestFit="1" customWidth="1"/>
    <col min="5" max="5" width="13.88671875" style="40" bestFit="1" customWidth="1"/>
    <col min="6" max="6" width="9.88671875" style="44" bestFit="1" customWidth="1"/>
    <col min="7" max="7" width="13.88671875" style="40" bestFit="1" customWidth="1"/>
    <col min="8" max="8" width="9.88671875" style="44" bestFit="1" customWidth="1"/>
    <col min="9" max="9" width="19.44140625" style="39" customWidth="1"/>
    <col min="10" max="10" width="9.88671875" style="39" bestFit="1" customWidth="1"/>
    <col min="11" max="16384" width="9.109375" style="39"/>
  </cols>
  <sheetData>
    <row r="1" spans="1:10" s="36" customFormat="1" ht="92.4" customHeight="1" x14ac:dyDescent="0.3">
      <c r="A1" s="87" t="s">
        <v>0</v>
      </c>
      <c r="B1" s="35" t="s">
        <v>109</v>
      </c>
      <c r="C1" s="146" t="s">
        <v>110</v>
      </c>
      <c r="D1" s="146"/>
      <c r="E1" s="148" t="s">
        <v>111</v>
      </c>
      <c r="F1" s="148"/>
      <c r="G1" s="149" t="s">
        <v>112</v>
      </c>
      <c r="H1" s="149"/>
      <c r="I1" s="153" t="s">
        <v>113</v>
      </c>
      <c r="J1" s="153"/>
    </row>
    <row r="2" spans="1:10" s="38" customFormat="1" x14ac:dyDescent="0.3">
      <c r="A2" s="88" t="s">
        <v>97</v>
      </c>
      <c r="B2" s="107">
        <v>2020</v>
      </c>
      <c r="C2" s="154">
        <v>250</v>
      </c>
      <c r="D2" s="154"/>
      <c r="E2" s="154">
        <v>250</v>
      </c>
      <c r="F2" s="154"/>
      <c r="G2" s="154">
        <v>250</v>
      </c>
      <c r="H2" s="154"/>
      <c r="I2" s="154">
        <v>250</v>
      </c>
      <c r="J2" s="154"/>
    </row>
    <row r="3" spans="1:10" s="36" customFormat="1" ht="26.4" x14ac:dyDescent="0.3">
      <c r="A3" s="1" t="s">
        <v>7</v>
      </c>
      <c r="B3" s="108" t="s">
        <v>114</v>
      </c>
      <c r="C3" s="108" t="s">
        <v>114</v>
      </c>
      <c r="D3" s="109" t="s">
        <v>9</v>
      </c>
      <c r="E3" s="108" t="s">
        <v>114</v>
      </c>
      <c r="F3" s="109" t="s">
        <v>9</v>
      </c>
      <c r="G3" s="108" t="s">
        <v>114</v>
      </c>
      <c r="H3" s="109" t="s">
        <v>9</v>
      </c>
      <c r="I3" s="108" t="s">
        <v>114</v>
      </c>
      <c r="J3" s="110" t="s">
        <v>9</v>
      </c>
    </row>
    <row r="4" spans="1:10" x14ac:dyDescent="0.25">
      <c r="A4" s="90" t="s">
        <v>10</v>
      </c>
      <c r="B4" s="111">
        <v>3963</v>
      </c>
      <c r="C4" s="58">
        <v>1664</v>
      </c>
      <c r="D4" s="112">
        <f t="shared" ref="D4:D15" si="0">C4/B4</f>
        <v>0.41988392631844562</v>
      </c>
      <c r="E4" s="58">
        <v>752</v>
      </c>
      <c r="F4" s="112">
        <f t="shared" ref="F4:F15" si="1">E4/B4</f>
        <v>0.18975523593237448</v>
      </c>
      <c r="G4" s="58">
        <v>0</v>
      </c>
      <c r="H4" s="112">
        <f t="shared" ref="H4:H15" si="2">G4/B4</f>
        <v>0</v>
      </c>
      <c r="I4" s="55">
        <f t="shared" ref="I4:I15" si="3">SUM(C4,E4,G4)</f>
        <v>2416</v>
      </c>
      <c r="J4" s="112">
        <f t="shared" ref="J4:J15" si="4">I4/B4</f>
        <v>0.60963916225082004</v>
      </c>
    </row>
    <row r="5" spans="1:10" x14ac:dyDescent="0.25">
      <c r="A5" s="90" t="s">
        <v>11</v>
      </c>
      <c r="B5" s="111">
        <v>43</v>
      </c>
      <c r="C5" s="58">
        <v>0</v>
      </c>
      <c r="D5" s="112">
        <f t="shared" si="0"/>
        <v>0</v>
      </c>
      <c r="E5" s="58">
        <v>0</v>
      </c>
      <c r="F5" s="112">
        <f t="shared" si="1"/>
        <v>0</v>
      </c>
      <c r="G5" s="58">
        <v>0</v>
      </c>
      <c r="H5" s="112">
        <f t="shared" si="2"/>
        <v>0</v>
      </c>
      <c r="I5" s="55">
        <f t="shared" si="3"/>
        <v>0</v>
      </c>
      <c r="J5" s="112">
        <f t="shared" si="4"/>
        <v>0</v>
      </c>
    </row>
    <row r="6" spans="1:10" x14ac:dyDescent="0.25">
      <c r="A6" s="90" t="s">
        <v>12</v>
      </c>
      <c r="B6" s="111">
        <v>1661</v>
      </c>
      <c r="C6" s="58">
        <v>1487</v>
      </c>
      <c r="D6" s="112">
        <f t="shared" si="0"/>
        <v>0.89524382901866351</v>
      </c>
      <c r="E6" s="58">
        <v>175</v>
      </c>
      <c r="F6" s="112">
        <f t="shared" si="1"/>
        <v>0.10535821794099939</v>
      </c>
      <c r="G6" s="58">
        <v>0</v>
      </c>
      <c r="H6" s="112">
        <f t="shared" si="2"/>
        <v>0</v>
      </c>
      <c r="I6" s="55">
        <f t="shared" si="3"/>
        <v>1662</v>
      </c>
      <c r="J6" s="112">
        <f t="shared" si="4"/>
        <v>1.0006020469596628</v>
      </c>
    </row>
    <row r="7" spans="1:10" x14ac:dyDescent="0.25">
      <c r="A7" s="90" t="s">
        <v>13</v>
      </c>
      <c r="B7" s="111">
        <v>18746</v>
      </c>
      <c r="C7" s="58">
        <v>39</v>
      </c>
      <c r="D7" s="112">
        <f t="shared" si="0"/>
        <v>2.0804438280166435E-3</v>
      </c>
      <c r="E7" s="58">
        <v>0</v>
      </c>
      <c r="F7" s="112">
        <f t="shared" si="1"/>
        <v>0</v>
      </c>
      <c r="G7" s="58">
        <v>0</v>
      </c>
      <c r="H7" s="112">
        <f t="shared" si="2"/>
        <v>0</v>
      </c>
      <c r="I7" s="55">
        <f t="shared" si="3"/>
        <v>39</v>
      </c>
      <c r="J7" s="112">
        <f t="shared" si="4"/>
        <v>2.0804438280166435E-3</v>
      </c>
    </row>
    <row r="8" spans="1:10" x14ac:dyDescent="0.25">
      <c r="A8" s="90" t="s">
        <v>14</v>
      </c>
      <c r="B8" s="111">
        <v>10555</v>
      </c>
      <c r="C8" s="58">
        <v>8306</v>
      </c>
      <c r="D8" s="112">
        <f t="shared" si="0"/>
        <v>0.78692562766461394</v>
      </c>
      <c r="E8" s="58">
        <v>0</v>
      </c>
      <c r="F8" s="112">
        <f t="shared" si="1"/>
        <v>0</v>
      </c>
      <c r="G8" s="58">
        <v>0</v>
      </c>
      <c r="H8" s="112">
        <f t="shared" si="2"/>
        <v>0</v>
      </c>
      <c r="I8" s="55">
        <f t="shared" si="3"/>
        <v>8306</v>
      </c>
      <c r="J8" s="112">
        <f t="shared" si="4"/>
        <v>0.78692562766461394</v>
      </c>
    </row>
    <row r="9" spans="1:10" x14ac:dyDescent="0.25">
      <c r="A9" s="90" t="s">
        <v>15</v>
      </c>
      <c r="B9" s="111">
        <v>14182</v>
      </c>
      <c r="C9" s="58">
        <v>5626</v>
      </c>
      <c r="D9" s="112">
        <f t="shared" si="0"/>
        <v>0.39670004230714989</v>
      </c>
      <c r="E9" s="58">
        <v>0</v>
      </c>
      <c r="F9" s="112">
        <f t="shared" si="1"/>
        <v>0</v>
      </c>
      <c r="G9" s="58">
        <v>0</v>
      </c>
      <c r="H9" s="112">
        <f t="shared" si="2"/>
        <v>0</v>
      </c>
      <c r="I9" s="55">
        <f t="shared" si="3"/>
        <v>5626</v>
      </c>
      <c r="J9" s="112">
        <f t="shared" si="4"/>
        <v>0.39670004230714989</v>
      </c>
    </row>
    <row r="10" spans="1:10" x14ac:dyDescent="0.25">
      <c r="A10" s="90" t="s">
        <v>16</v>
      </c>
      <c r="B10" s="111">
        <v>656</v>
      </c>
      <c r="C10" s="58">
        <v>9</v>
      </c>
      <c r="D10" s="112">
        <f t="shared" si="0"/>
        <v>1.3719512195121951E-2</v>
      </c>
      <c r="E10" s="58">
        <v>0</v>
      </c>
      <c r="F10" s="112">
        <f t="shared" si="1"/>
        <v>0</v>
      </c>
      <c r="G10" s="58">
        <v>0</v>
      </c>
      <c r="H10" s="112">
        <f t="shared" si="2"/>
        <v>0</v>
      </c>
      <c r="I10" s="55">
        <f t="shared" si="3"/>
        <v>9</v>
      </c>
      <c r="J10" s="112">
        <f t="shared" si="4"/>
        <v>1.3719512195121951E-2</v>
      </c>
    </row>
    <row r="11" spans="1:10" x14ac:dyDescent="0.25">
      <c r="A11" s="90" t="s">
        <v>17</v>
      </c>
      <c r="B11" s="111">
        <v>553</v>
      </c>
      <c r="C11" s="58">
        <v>0</v>
      </c>
      <c r="D11" s="112">
        <f t="shared" si="0"/>
        <v>0</v>
      </c>
      <c r="E11" s="58">
        <v>0</v>
      </c>
      <c r="F11" s="112">
        <f t="shared" si="1"/>
        <v>0</v>
      </c>
      <c r="G11" s="58">
        <v>0</v>
      </c>
      <c r="H11" s="112">
        <f t="shared" si="2"/>
        <v>0</v>
      </c>
      <c r="I11" s="55">
        <f t="shared" si="3"/>
        <v>0</v>
      </c>
      <c r="J11" s="112">
        <f t="shared" si="4"/>
        <v>0</v>
      </c>
    </row>
    <row r="12" spans="1:10" x14ac:dyDescent="0.25">
      <c r="A12" s="90" t="s">
        <v>18</v>
      </c>
      <c r="B12" s="111">
        <v>2580</v>
      </c>
      <c r="C12" s="58">
        <v>0</v>
      </c>
      <c r="D12" s="112">
        <f t="shared" si="0"/>
        <v>0</v>
      </c>
      <c r="E12" s="58">
        <v>0</v>
      </c>
      <c r="F12" s="112">
        <f t="shared" si="1"/>
        <v>0</v>
      </c>
      <c r="G12" s="58">
        <v>0</v>
      </c>
      <c r="H12" s="112">
        <f t="shared" si="2"/>
        <v>0</v>
      </c>
      <c r="I12" s="55">
        <f t="shared" si="3"/>
        <v>0</v>
      </c>
      <c r="J12" s="112">
        <f t="shared" si="4"/>
        <v>0</v>
      </c>
    </row>
    <row r="13" spans="1:10" x14ac:dyDescent="0.25">
      <c r="A13" s="90" t="s">
        <v>19</v>
      </c>
      <c r="B13" s="111">
        <v>439324</v>
      </c>
      <c r="C13" s="58">
        <v>66524</v>
      </c>
      <c r="D13" s="112">
        <f t="shared" si="0"/>
        <v>0.15142355072793656</v>
      </c>
      <c r="E13" s="58">
        <v>12337</v>
      </c>
      <c r="F13" s="112">
        <f t="shared" si="1"/>
        <v>2.8081780189563966E-2</v>
      </c>
      <c r="G13" s="58">
        <v>88</v>
      </c>
      <c r="H13" s="112">
        <f t="shared" si="2"/>
        <v>2.0030774553632399E-4</v>
      </c>
      <c r="I13" s="55">
        <f t="shared" si="3"/>
        <v>78949</v>
      </c>
      <c r="J13" s="112">
        <f t="shared" si="4"/>
        <v>0.17970563866303685</v>
      </c>
    </row>
    <row r="14" spans="1:10" x14ac:dyDescent="0.25">
      <c r="A14" s="90" t="s">
        <v>20</v>
      </c>
      <c r="B14" s="111">
        <v>5</v>
      </c>
      <c r="C14" s="58">
        <v>0</v>
      </c>
      <c r="D14" s="112">
        <f t="shared" si="0"/>
        <v>0</v>
      </c>
      <c r="E14" s="58">
        <v>0</v>
      </c>
      <c r="F14" s="112">
        <f t="shared" si="1"/>
        <v>0</v>
      </c>
      <c r="G14" s="58">
        <v>0</v>
      </c>
      <c r="H14" s="112">
        <f t="shared" si="2"/>
        <v>0</v>
      </c>
      <c r="I14" s="55">
        <f t="shared" si="3"/>
        <v>0</v>
      </c>
      <c r="J14" s="112">
        <f t="shared" si="4"/>
        <v>0</v>
      </c>
    </row>
    <row r="15" spans="1:10" x14ac:dyDescent="0.25">
      <c r="A15" s="90" t="s">
        <v>21</v>
      </c>
      <c r="B15" s="111">
        <v>1767</v>
      </c>
      <c r="C15" s="58">
        <v>0</v>
      </c>
      <c r="D15" s="112">
        <f t="shared" si="0"/>
        <v>0</v>
      </c>
      <c r="E15" s="58">
        <v>0</v>
      </c>
      <c r="F15" s="112">
        <f t="shared" si="1"/>
        <v>0</v>
      </c>
      <c r="G15" s="58">
        <v>0</v>
      </c>
      <c r="H15" s="112">
        <f t="shared" si="2"/>
        <v>0</v>
      </c>
      <c r="I15" s="55">
        <f t="shared" si="3"/>
        <v>0</v>
      </c>
      <c r="J15" s="112">
        <f t="shared" si="4"/>
        <v>0</v>
      </c>
    </row>
    <row r="16" spans="1:10" x14ac:dyDescent="0.25">
      <c r="A16" s="90" t="s">
        <v>22</v>
      </c>
      <c r="B16" s="111" t="s">
        <v>36</v>
      </c>
      <c r="C16" s="111" t="s">
        <v>36</v>
      </c>
      <c r="D16" s="111" t="s">
        <v>36</v>
      </c>
      <c r="E16" s="111" t="s">
        <v>36</v>
      </c>
      <c r="F16" s="111" t="s">
        <v>36</v>
      </c>
      <c r="G16" s="111" t="s">
        <v>36</v>
      </c>
      <c r="H16" s="111" t="s">
        <v>36</v>
      </c>
      <c r="I16" s="111" t="s">
        <v>36</v>
      </c>
      <c r="J16" s="111" t="s">
        <v>36</v>
      </c>
    </row>
    <row r="17" spans="1:10" x14ac:dyDescent="0.25">
      <c r="A17" s="90" t="s">
        <v>23</v>
      </c>
      <c r="B17" s="111" t="s">
        <v>36</v>
      </c>
      <c r="C17" s="111" t="s">
        <v>36</v>
      </c>
      <c r="D17" s="111" t="s">
        <v>36</v>
      </c>
      <c r="E17" s="111" t="s">
        <v>36</v>
      </c>
      <c r="F17" s="111" t="s">
        <v>36</v>
      </c>
      <c r="G17" s="111" t="s">
        <v>36</v>
      </c>
      <c r="H17" s="111" t="s">
        <v>36</v>
      </c>
      <c r="I17" s="111" t="s">
        <v>36</v>
      </c>
      <c r="J17" s="111" t="s">
        <v>36</v>
      </c>
    </row>
    <row r="18" spans="1:10" x14ac:dyDescent="0.25">
      <c r="A18" s="90" t="s">
        <v>24</v>
      </c>
      <c r="B18" s="111">
        <v>5194</v>
      </c>
      <c r="C18" s="58">
        <v>3495</v>
      </c>
      <c r="D18" s="112">
        <f t="shared" ref="D18:D24" si="5">C18/B18</f>
        <v>0.67289179822872547</v>
      </c>
      <c r="E18" s="58">
        <v>1493</v>
      </c>
      <c r="F18" s="112">
        <f t="shared" ref="F18:F24" si="6">E18/B18</f>
        <v>0.28744705429341549</v>
      </c>
      <c r="G18" s="58">
        <v>0</v>
      </c>
      <c r="H18" s="112">
        <f t="shared" ref="H18:H24" si="7">G18/B18</f>
        <v>0</v>
      </c>
      <c r="I18" s="55">
        <f t="shared" ref="I18:I24" si="8">SUM(C18,E18,G18)</f>
        <v>4988</v>
      </c>
      <c r="J18" s="112">
        <f t="shared" ref="J18:J24" si="9">I18/B18</f>
        <v>0.96033885252214091</v>
      </c>
    </row>
    <row r="19" spans="1:10" x14ac:dyDescent="0.25">
      <c r="A19" s="90" t="s">
        <v>25</v>
      </c>
      <c r="B19" s="111">
        <v>148</v>
      </c>
      <c r="C19" s="58">
        <v>149</v>
      </c>
      <c r="D19" s="112">
        <f t="shared" si="5"/>
        <v>1.0067567567567568</v>
      </c>
      <c r="E19" s="58">
        <v>0</v>
      </c>
      <c r="F19" s="112">
        <f t="shared" si="6"/>
        <v>0</v>
      </c>
      <c r="G19" s="58">
        <v>0</v>
      </c>
      <c r="H19" s="112">
        <f t="shared" si="7"/>
        <v>0</v>
      </c>
      <c r="I19" s="55">
        <f t="shared" si="8"/>
        <v>149</v>
      </c>
      <c r="J19" s="112">
        <f t="shared" si="9"/>
        <v>1.0067567567567568</v>
      </c>
    </row>
    <row r="20" spans="1:10" x14ac:dyDescent="0.25">
      <c r="A20" s="90" t="s">
        <v>26</v>
      </c>
      <c r="B20" s="111">
        <v>494699.00000000012</v>
      </c>
      <c r="C20" s="58">
        <v>21203</v>
      </c>
      <c r="D20" s="112">
        <f t="shared" si="5"/>
        <v>4.2860406024673579E-2</v>
      </c>
      <c r="E20" s="58">
        <v>0</v>
      </c>
      <c r="F20" s="112">
        <f t="shared" si="6"/>
        <v>0</v>
      </c>
      <c r="G20" s="58">
        <v>0</v>
      </c>
      <c r="H20" s="112">
        <f t="shared" si="7"/>
        <v>0</v>
      </c>
      <c r="I20" s="55">
        <f t="shared" si="8"/>
        <v>21203</v>
      </c>
      <c r="J20" s="112">
        <f t="shared" si="9"/>
        <v>4.2860406024673579E-2</v>
      </c>
    </row>
    <row r="21" spans="1:10" x14ac:dyDescent="0.25">
      <c r="A21" s="90" t="s">
        <v>27</v>
      </c>
      <c r="B21" s="111">
        <v>75083</v>
      </c>
      <c r="C21" s="58">
        <v>31893</v>
      </c>
      <c r="D21" s="112">
        <f t="shared" si="5"/>
        <v>0.42476992128710894</v>
      </c>
      <c r="E21" s="58">
        <v>5549</v>
      </c>
      <c r="F21" s="112">
        <f t="shared" si="6"/>
        <v>7.390487860101487E-2</v>
      </c>
      <c r="G21" s="58">
        <v>324</v>
      </c>
      <c r="H21" s="112">
        <f t="shared" si="7"/>
        <v>4.3152244849033738E-3</v>
      </c>
      <c r="I21" s="55">
        <f t="shared" si="8"/>
        <v>37766</v>
      </c>
      <c r="J21" s="112">
        <f t="shared" si="9"/>
        <v>0.5029900243730272</v>
      </c>
    </row>
    <row r="22" spans="1:10" x14ac:dyDescent="0.25">
      <c r="A22" s="90" t="s">
        <v>28</v>
      </c>
      <c r="B22" s="111">
        <v>106150</v>
      </c>
      <c r="C22" s="58">
        <v>75333</v>
      </c>
      <c r="D22" s="112">
        <f t="shared" si="5"/>
        <v>0.7096844088553933</v>
      </c>
      <c r="E22" s="58">
        <v>16453</v>
      </c>
      <c r="F22" s="112">
        <f t="shared" si="6"/>
        <v>0.15499764484220444</v>
      </c>
      <c r="G22" s="58">
        <v>0</v>
      </c>
      <c r="H22" s="112">
        <f t="shared" si="7"/>
        <v>0</v>
      </c>
      <c r="I22" s="55">
        <f t="shared" si="8"/>
        <v>91786</v>
      </c>
      <c r="J22" s="112">
        <f t="shared" si="9"/>
        <v>0.86468205369759776</v>
      </c>
    </row>
    <row r="23" spans="1:10" x14ac:dyDescent="0.25">
      <c r="A23" s="90" t="s">
        <v>29</v>
      </c>
      <c r="B23" s="111">
        <v>56918</v>
      </c>
      <c r="C23" s="58">
        <v>31867</v>
      </c>
      <c r="D23" s="112">
        <f t="shared" si="5"/>
        <v>0.5598756105274254</v>
      </c>
      <c r="E23" s="58">
        <v>21497</v>
      </c>
      <c r="F23" s="112">
        <f t="shared" si="6"/>
        <v>0.37768368530166202</v>
      </c>
      <c r="G23" s="58">
        <v>2732</v>
      </c>
      <c r="H23" s="112">
        <f t="shared" si="7"/>
        <v>4.7998875575389156E-2</v>
      </c>
      <c r="I23" s="55">
        <f t="shared" si="8"/>
        <v>56096</v>
      </c>
      <c r="J23" s="112">
        <f t="shared" si="9"/>
        <v>0.98555817140447666</v>
      </c>
    </row>
    <row r="24" spans="1:10" x14ac:dyDescent="0.25">
      <c r="A24" s="90" t="s">
        <v>30</v>
      </c>
      <c r="B24" s="111">
        <v>21346</v>
      </c>
      <c r="C24" s="58">
        <v>4712</v>
      </c>
      <c r="D24" s="112">
        <f t="shared" si="5"/>
        <v>0.22074393328960928</v>
      </c>
      <c r="E24" s="58">
        <v>142</v>
      </c>
      <c r="F24" s="112">
        <f t="shared" si="6"/>
        <v>6.6523001967581747E-3</v>
      </c>
      <c r="G24" s="58">
        <v>6</v>
      </c>
      <c r="H24" s="112">
        <f t="shared" si="7"/>
        <v>2.81083106905275E-4</v>
      </c>
      <c r="I24" s="55">
        <f t="shared" si="8"/>
        <v>4860</v>
      </c>
      <c r="J24" s="112">
        <f t="shared" si="9"/>
        <v>0.22767731659327275</v>
      </c>
    </row>
    <row r="25" spans="1:10" x14ac:dyDescent="0.25">
      <c r="A25" s="90" t="s">
        <v>31</v>
      </c>
      <c r="B25" s="111" t="s">
        <v>36</v>
      </c>
      <c r="C25" s="111" t="s">
        <v>36</v>
      </c>
      <c r="D25" s="111" t="s">
        <v>36</v>
      </c>
      <c r="E25" s="111" t="s">
        <v>36</v>
      </c>
      <c r="F25" s="111" t="s">
        <v>36</v>
      </c>
      <c r="G25" s="111" t="s">
        <v>36</v>
      </c>
      <c r="H25" s="111" t="s">
        <v>36</v>
      </c>
      <c r="I25" s="111" t="s">
        <v>36</v>
      </c>
      <c r="J25" s="111" t="s">
        <v>36</v>
      </c>
    </row>
    <row r="26" spans="1:10" x14ac:dyDescent="0.25">
      <c r="A26" s="90" t="s">
        <v>32</v>
      </c>
      <c r="B26" s="111">
        <v>8081</v>
      </c>
      <c r="C26" s="58">
        <v>3073</v>
      </c>
      <c r="D26" s="112">
        <f>C26/B26</f>
        <v>0.3802747184754362</v>
      </c>
      <c r="E26" s="58">
        <v>5031</v>
      </c>
      <c r="F26" s="112">
        <f>E26/B26</f>
        <v>0.62257146392773177</v>
      </c>
      <c r="G26" s="58">
        <v>0</v>
      </c>
      <c r="H26" s="112">
        <f>G26/B26</f>
        <v>0</v>
      </c>
      <c r="I26" s="55">
        <f>SUM(C26,E26,G26)</f>
        <v>8104</v>
      </c>
      <c r="J26" s="112">
        <f>I26/B26</f>
        <v>1.002846182403168</v>
      </c>
    </row>
    <row r="27" spans="1:10" x14ac:dyDescent="0.25">
      <c r="A27" s="90" t="s">
        <v>33</v>
      </c>
      <c r="B27" s="111">
        <v>3068</v>
      </c>
      <c r="C27" s="58">
        <v>332</v>
      </c>
      <c r="D27" s="112">
        <f>C27/B27</f>
        <v>0.10821382007822686</v>
      </c>
      <c r="E27" s="58">
        <v>0</v>
      </c>
      <c r="F27" s="112">
        <f>E27/B27</f>
        <v>0</v>
      </c>
      <c r="G27" s="58">
        <v>0</v>
      </c>
      <c r="H27" s="112">
        <f>G27/B27</f>
        <v>0</v>
      </c>
      <c r="I27" s="55">
        <f>SUM(C27,E27,G27)</f>
        <v>332</v>
      </c>
      <c r="J27" s="112">
        <f>I27/B27</f>
        <v>0.10821382007822686</v>
      </c>
    </row>
    <row r="28" spans="1:10" x14ac:dyDescent="0.25">
      <c r="A28" s="90" t="s">
        <v>34</v>
      </c>
      <c r="B28" s="111">
        <v>21470</v>
      </c>
      <c r="C28" s="58">
        <v>0</v>
      </c>
      <c r="D28" s="112">
        <f>C28/B28</f>
        <v>0</v>
      </c>
      <c r="E28" s="58">
        <v>0</v>
      </c>
      <c r="F28" s="112">
        <f>E28/B28</f>
        <v>0</v>
      </c>
      <c r="G28" s="58">
        <v>0</v>
      </c>
      <c r="H28" s="112">
        <f>G28/B28</f>
        <v>0</v>
      </c>
      <c r="I28" s="55">
        <f>SUM(C28,E28,G28)</f>
        <v>0</v>
      </c>
      <c r="J28" s="112">
        <f>I28/B28</f>
        <v>0</v>
      </c>
    </row>
    <row r="29" spans="1:10" x14ac:dyDescent="0.25">
      <c r="A29" s="90" t="s">
        <v>35</v>
      </c>
      <c r="B29" s="111" t="s">
        <v>36</v>
      </c>
      <c r="C29" s="111" t="s">
        <v>36</v>
      </c>
      <c r="D29" s="111" t="s">
        <v>36</v>
      </c>
      <c r="E29" s="111" t="s">
        <v>36</v>
      </c>
      <c r="F29" s="111" t="s">
        <v>36</v>
      </c>
      <c r="G29" s="111" t="s">
        <v>36</v>
      </c>
      <c r="H29" s="111" t="s">
        <v>36</v>
      </c>
      <c r="I29" s="111" t="s">
        <v>36</v>
      </c>
      <c r="J29" s="111" t="s">
        <v>36</v>
      </c>
    </row>
    <row r="30" spans="1:10" x14ac:dyDescent="0.25">
      <c r="A30" s="90" t="s">
        <v>37</v>
      </c>
      <c r="B30" s="111" t="s">
        <v>36</v>
      </c>
      <c r="C30" s="111" t="s">
        <v>36</v>
      </c>
      <c r="D30" s="111" t="s">
        <v>36</v>
      </c>
      <c r="E30" s="111" t="s">
        <v>36</v>
      </c>
      <c r="F30" s="111" t="s">
        <v>36</v>
      </c>
      <c r="G30" s="111" t="s">
        <v>36</v>
      </c>
      <c r="H30" s="111" t="s">
        <v>36</v>
      </c>
      <c r="I30" s="111" t="s">
        <v>36</v>
      </c>
      <c r="J30" s="111" t="s">
        <v>36</v>
      </c>
    </row>
    <row r="31" spans="1:10" x14ac:dyDescent="0.25">
      <c r="A31" s="90" t="s">
        <v>38</v>
      </c>
      <c r="B31" s="111" t="s">
        <v>36</v>
      </c>
      <c r="C31" s="111" t="s">
        <v>36</v>
      </c>
      <c r="D31" s="111" t="s">
        <v>36</v>
      </c>
      <c r="E31" s="111" t="s">
        <v>36</v>
      </c>
      <c r="F31" s="111" t="s">
        <v>36</v>
      </c>
      <c r="G31" s="111" t="s">
        <v>36</v>
      </c>
      <c r="H31" s="111" t="s">
        <v>36</v>
      </c>
      <c r="I31" s="111" t="s">
        <v>36</v>
      </c>
      <c r="J31" s="111" t="s">
        <v>36</v>
      </c>
    </row>
    <row r="32" spans="1:10" x14ac:dyDescent="0.25">
      <c r="A32" s="90" t="s">
        <v>39</v>
      </c>
      <c r="B32" s="111">
        <v>2068</v>
      </c>
      <c r="C32" s="58">
        <v>133</v>
      </c>
      <c r="D32" s="112">
        <f t="shared" ref="D32:D37" si="10">C32/B32</f>
        <v>6.4313346228239851E-2</v>
      </c>
      <c r="E32" s="58">
        <v>0</v>
      </c>
      <c r="F32" s="112">
        <f t="shared" ref="F32:F37" si="11">E32/B32</f>
        <v>0</v>
      </c>
      <c r="G32" s="58">
        <v>0</v>
      </c>
      <c r="H32" s="112">
        <f t="shared" ref="H32:H37" si="12">G32/B32</f>
        <v>0</v>
      </c>
      <c r="I32" s="55">
        <f t="shared" ref="I32:I37" si="13">SUM(C32,E32,G32)</f>
        <v>133</v>
      </c>
      <c r="J32" s="112">
        <f t="shared" ref="J32:J37" si="14">I32/B32</f>
        <v>6.4313346228239851E-2</v>
      </c>
    </row>
    <row r="33" spans="1:10" x14ac:dyDescent="0.25">
      <c r="A33" s="90" t="s">
        <v>40</v>
      </c>
      <c r="B33" s="111">
        <v>10698</v>
      </c>
      <c r="C33" s="58">
        <v>8048</v>
      </c>
      <c r="D33" s="112">
        <f t="shared" si="10"/>
        <v>0.75229014769115721</v>
      </c>
      <c r="E33" s="58">
        <v>1069</v>
      </c>
      <c r="F33" s="112">
        <f t="shared" si="11"/>
        <v>9.9925219667227519E-2</v>
      </c>
      <c r="G33" s="58">
        <v>0</v>
      </c>
      <c r="H33" s="112">
        <f t="shared" si="12"/>
        <v>0</v>
      </c>
      <c r="I33" s="55">
        <f t="shared" si="13"/>
        <v>9117</v>
      </c>
      <c r="J33" s="112">
        <f t="shared" si="14"/>
        <v>0.85221536735838477</v>
      </c>
    </row>
    <row r="34" spans="1:10" x14ac:dyDescent="0.25">
      <c r="A34" s="90" t="s">
        <v>41</v>
      </c>
      <c r="B34" s="111">
        <v>16</v>
      </c>
      <c r="C34" s="58">
        <v>0</v>
      </c>
      <c r="D34" s="112">
        <f t="shared" si="10"/>
        <v>0</v>
      </c>
      <c r="E34" s="58">
        <v>0</v>
      </c>
      <c r="F34" s="112">
        <f t="shared" si="11"/>
        <v>0</v>
      </c>
      <c r="G34" s="58">
        <v>0</v>
      </c>
      <c r="H34" s="112">
        <f t="shared" si="12"/>
        <v>0</v>
      </c>
      <c r="I34" s="55">
        <f t="shared" si="13"/>
        <v>0</v>
      </c>
      <c r="J34" s="112">
        <f t="shared" si="14"/>
        <v>0</v>
      </c>
    </row>
    <row r="35" spans="1:10" x14ac:dyDescent="0.25">
      <c r="A35" s="90" t="s">
        <v>42</v>
      </c>
      <c r="B35" s="111">
        <v>4538</v>
      </c>
      <c r="C35" s="58">
        <v>4</v>
      </c>
      <c r="D35" s="112">
        <f t="shared" si="10"/>
        <v>8.8144557073600708E-4</v>
      </c>
      <c r="E35" s="58">
        <v>0</v>
      </c>
      <c r="F35" s="112">
        <f t="shared" si="11"/>
        <v>0</v>
      </c>
      <c r="G35" s="58">
        <v>0</v>
      </c>
      <c r="H35" s="112">
        <f t="shared" si="12"/>
        <v>0</v>
      </c>
      <c r="I35" s="55">
        <f t="shared" si="13"/>
        <v>4</v>
      </c>
      <c r="J35" s="112">
        <f t="shared" si="14"/>
        <v>8.8144557073600708E-4</v>
      </c>
    </row>
    <row r="36" spans="1:10" x14ac:dyDescent="0.25">
      <c r="A36" s="90" t="s">
        <v>43</v>
      </c>
      <c r="B36" s="111">
        <v>370</v>
      </c>
      <c r="C36" s="58">
        <v>16</v>
      </c>
      <c r="D36" s="112">
        <f t="shared" si="10"/>
        <v>4.3243243243243246E-2</v>
      </c>
      <c r="E36" s="58">
        <v>44</v>
      </c>
      <c r="F36" s="112">
        <f t="shared" si="11"/>
        <v>0.11891891891891893</v>
      </c>
      <c r="G36" s="58">
        <v>0</v>
      </c>
      <c r="H36" s="112">
        <f t="shared" si="12"/>
        <v>0</v>
      </c>
      <c r="I36" s="55">
        <f t="shared" si="13"/>
        <v>60</v>
      </c>
      <c r="J36" s="112">
        <f t="shared" si="14"/>
        <v>0.16216216216216217</v>
      </c>
    </row>
    <row r="37" spans="1:10" x14ac:dyDescent="0.25">
      <c r="A37" s="90" t="s">
        <v>44</v>
      </c>
      <c r="B37" s="111">
        <v>4696</v>
      </c>
      <c r="C37" s="58">
        <v>2277</v>
      </c>
      <c r="D37" s="112">
        <f t="shared" si="10"/>
        <v>0.4848807495741056</v>
      </c>
      <c r="E37" s="58">
        <v>716</v>
      </c>
      <c r="F37" s="112">
        <f t="shared" si="11"/>
        <v>0.15247018739352641</v>
      </c>
      <c r="G37" s="58">
        <v>0</v>
      </c>
      <c r="H37" s="112">
        <f t="shared" si="12"/>
        <v>0</v>
      </c>
      <c r="I37" s="55">
        <f t="shared" si="13"/>
        <v>2993</v>
      </c>
      <c r="J37" s="112">
        <f t="shared" si="14"/>
        <v>0.63735093696763201</v>
      </c>
    </row>
    <row r="38" spans="1:10" x14ac:dyDescent="0.25">
      <c r="A38" s="90" t="s">
        <v>45</v>
      </c>
      <c r="B38" s="111" t="s">
        <v>36</v>
      </c>
      <c r="C38" s="111" t="s">
        <v>36</v>
      </c>
      <c r="D38" s="111" t="s">
        <v>36</v>
      </c>
      <c r="E38" s="111" t="s">
        <v>36</v>
      </c>
      <c r="F38" s="111" t="s">
        <v>36</v>
      </c>
      <c r="G38" s="111" t="s">
        <v>36</v>
      </c>
      <c r="H38" s="111" t="s">
        <v>36</v>
      </c>
      <c r="I38" s="111" t="s">
        <v>36</v>
      </c>
      <c r="J38" s="111" t="s">
        <v>36</v>
      </c>
    </row>
    <row r="39" spans="1:10" x14ac:dyDescent="0.25">
      <c r="A39" s="90" t="s">
        <v>46</v>
      </c>
      <c r="B39" s="111">
        <v>48</v>
      </c>
      <c r="C39" s="58">
        <v>14</v>
      </c>
      <c r="D39" s="112">
        <f>C39/B39</f>
        <v>0.29166666666666669</v>
      </c>
      <c r="E39" s="58">
        <v>0</v>
      </c>
      <c r="F39" s="112">
        <f>E39/B39</f>
        <v>0</v>
      </c>
      <c r="G39" s="58">
        <v>0</v>
      </c>
      <c r="H39" s="112">
        <f>G39/B39</f>
        <v>0</v>
      </c>
      <c r="I39" s="55">
        <f>SUM(C39,E39,G39)</f>
        <v>14</v>
      </c>
      <c r="J39" s="112">
        <f>I39/B39</f>
        <v>0.29166666666666669</v>
      </c>
    </row>
    <row r="40" spans="1:10" x14ac:dyDescent="0.25">
      <c r="A40" s="90" t="s">
        <v>47</v>
      </c>
      <c r="B40" s="111">
        <v>48120</v>
      </c>
      <c r="C40" s="58">
        <v>14687</v>
      </c>
      <c r="D40" s="112">
        <f>C40/B40</f>
        <v>0.30521612635078971</v>
      </c>
      <c r="E40" s="58">
        <v>5338</v>
      </c>
      <c r="F40" s="112">
        <f>E40/B40</f>
        <v>0.11093100581878637</v>
      </c>
      <c r="G40" s="58">
        <v>0</v>
      </c>
      <c r="H40" s="112">
        <f>G40/B40</f>
        <v>0</v>
      </c>
      <c r="I40" s="55">
        <f>SUM(C40,E40,G40)</f>
        <v>20025</v>
      </c>
      <c r="J40" s="112">
        <f>I40/B40</f>
        <v>0.41614713216957605</v>
      </c>
    </row>
    <row r="41" spans="1:10" x14ac:dyDescent="0.25">
      <c r="A41" s="90" t="s">
        <v>48</v>
      </c>
      <c r="B41" s="111" t="s">
        <v>36</v>
      </c>
      <c r="C41" s="111" t="s">
        <v>36</v>
      </c>
      <c r="D41" s="111" t="s">
        <v>36</v>
      </c>
      <c r="E41" s="111" t="s">
        <v>36</v>
      </c>
      <c r="F41" s="111" t="s">
        <v>36</v>
      </c>
      <c r="G41" s="111" t="s">
        <v>36</v>
      </c>
      <c r="H41" s="111" t="s">
        <v>36</v>
      </c>
      <c r="I41" s="111" t="s">
        <v>36</v>
      </c>
      <c r="J41" s="111" t="s">
        <v>36</v>
      </c>
    </row>
    <row r="42" spans="1:10" x14ac:dyDescent="0.25">
      <c r="A42" s="90" t="s">
        <v>49</v>
      </c>
      <c r="B42" s="111">
        <v>1384</v>
      </c>
      <c r="C42" s="58">
        <v>553</v>
      </c>
      <c r="D42" s="112">
        <f t="shared" ref="D42:D55" si="15">C42/B42</f>
        <v>0.39956647398843931</v>
      </c>
      <c r="E42" s="58">
        <v>254</v>
      </c>
      <c r="F42" s="112">
        <f t="shared" ref="F42:F55" si="16">E42/B42</f>
        <v>0.18352601156069365</v>
      </c>
      <c r="G42" s="58">
        <v>0.99999999999980727</v>
      </c>
      <c r="H42" s="112">
        <f t="shared" ref="H42:H55" si="17">G42/B42</f>
        <v>7.2254335260101682E-4</v>
      </c>
      <c r="I42" s="55">
        <f t="shared" ref="I42:I55" si="18">SUM(C42,E42,G42)</f>
        <v>807.99999999999977</v>
      </c>
      <c r="J42" s="112">
        <f t="shared" ref="J42:J55" si="19">I42/B42</f>
        <v>0.58381502890173398</v>
      </c>
    </row>
    <row r="43" spans="1:10" x14ac:dyDescent="0.25">
      <c r="A43" s="90" t="s">
        <v>50</v>
      </c>
      <c r="B43" s="111">
        <v>13844</v>
      </c>
      <c r="C43" s="58">
        <v>7997</v>
      </c>
      <c r="D43" s="112">
        <f t="shared" si="15"/>
        <v>0.57765096792834436</v>
      </c>
      <c r="E43" s="58">
        <v>5613</v>
      </c>
      <c r="F43" s="112">
        <f t="shared" si="16"/>
        <v>0.40544640277376481</v>
      </c>
      <c r="G43" s="58">
        <v>0</v>
      </c>
      <c r="H43" s="112">
        <f t="shared" si="17"/>
        <v>0</v>
      </c>
      <c r="I43" s="55">
        <f t="shared" si="18"/>
        <v>13610</v>
      </c>
      <c r="J43" s="112">
        <f t="shared" si="19"/>
        <v>0.98309737070210923</v>
      </c>
    </row>
    <row r="44" spans="1:10" x14ac:dyDescent="0.25">
      <c r="A44" s="90" t="s">
        <v>51</v>
      </c>
      <c r="B44" s="111">
        <v>23170</v>
      </c>
      <c r="C44" s="58">
        <v>0</v>
      </c>
      <c r="D44" s="112">
        <f t="shared" si="15"/>
        <v>0</v>
      </c>
      <c r="E44" s="58">
        <v>0</v>
      </c>
      <c r="F44" s="112">
        <f t="shared" si="16"/>
        <v>0</v>
      </c>
      <c r="G44" s="58">
        <v>0</v>
      </c>
      <c r="H44" s="112">
        <f t="shared" si="17"/>
        <v>0</v>
      </c>
      <c r="I44" s="55">
        <f t="shared" si="18"/>
        <v>0</v>
      </c>
      <c r="J44" s="112">
        <f t="shared" si="19"/>
        <v>0</v>
      </c>
    </row>
    <row r="45" spans="1:10" x14ac:dyDescent="0.25">
      <c r="A45" s="90" t="s">
        <v>52</v>
      </c>
      <c r="B45" s="111">
        <v>265714</v>
      </c>
      <c r="C45" s="58">
        <v>12243</v>
      </c>
      <c r="D45" s="112">
        <f t="shared" si="15"/>
        <v>4.6075855995544084E-2</v>
      </c>
      <c r="E45" s="58">
        <v>560</v>
      </c>
      <c r="F45" s="112">
        <f t="shared" si="16"/>
        <v>2.1075291478808043E-3</v>
      </c>
      <c r="G45" s="58">
        <v>0</v>
      </c>
      <c r="H45" s="112">
        <f t="shared" si="17"/>
        <v>0</v>
      </c>
      <c r="I45" s="55">
        <f t="shared" si="18"/>
        <v>12803</v>
      </c>
      <c r="J45" s="112">
        <f t="shared" si="19"/>
        <v>4.8183385143424885E-2</v>
      </c>
    </row>
    <row r="46" spans="1:10" x14ac:dyDescent="0.25">
      <c r="A46" s="90" t="s">
        <v>53</v>
      </c>
      <c r="B46" s="111">
        <v>93</v>
      </c>
      <c r="C46" s="58">
        <v>88</v>
      </c>
      <c r="D46" s="112">
        <f t="shared" si="15"/>
        <v>0.94623655913978499</v>
      </c>
      <c r="E46" s="58">
        <v>0</v>
      </c>
      <c r="F46" s="112">
        <f t="shared" si="16"/>
        <v>0</v>
      </c>
      <c r="G46" s="58">
        <v>0</v>
      </c>
      <c r="H46" s="112">
        <f t="shared" si="17"/>
        <v>0</v>
      </c>
      <c r="I46" s="55">
        <f t="shared" si="18"/>
        <v>88</v>
      </c>
      <c r="J46" s="112">
        <f t="shared" si="19"/>
        <v>0.94623655913978499</v>
      </c>
    </row>
    <row r="47" spans="1:10" x14ac:dyDescent="0.25">
      <c r="A47" s="90" t="s">
        <v>54</v>
      </c>
      <c r="B47" s="111">
        <v>0.91113438638391397</v>
      </c>
      <c r="C47" s="58">
        <v>0</v>
      </c>
      <c r="D47" s="112">
        <f t="shared" si="15"/>
        <v>0</v>
      </c>
      <c r="E47" s="58">
        <v>0</v>
      </c>
      <c r="F47" s="112">
        <f t="shared" si="16"/>
        <v>0</v>
      </c>
      <c r="G47" s="58">
        <v>0</v>
      </c>
      <c r="H47" s="112">
        <f t="shared" si="17"/>
        <v>0</v>
      </c>
      <c r="I47" s="55">
        <f t="shared" si="18"/>
        <v>0</v>
      </c>
      <c r="J47" s="112">
        <f t="shared" si="19"/>
        <v>0</v>
      </c>
    </row>
    <row r="48" spans="1:10" x14ac:dyDescent="0.25">
      <c r="A48" s="90" t="s">
        <v>55</v>
      </c>
      <c r="B48" s="111">
        <v>55</v>
      </c>
      <c r="C48" s="58">
        <v>5</v>
      </c>
      <c r="D48" s="112">
        <f t="shared" si="15"/>
        <v>9.0909090909090912E-2</v>
      </c>
      <c r="E48" s="58">
        <v>50</v>
      </c>
      <c r="F48" s="112">
        <f t="shared" si="16"/>
        <v>0.90909090909090906</v>
      </c>
      <c r="G48" s="58">
        <v>1.005870030224336</v>
      </c>
      <c r="H48" s="112">
        <f t="shared" si="17"/>
        <v>1.8288546004078837E-2</v>
      </c>
      <c r="I48" s="55">
        <f t="shared" si="18"/>
        <v>56.005870030224337</v>
      </c>
      <c r="J48" s="112">
        <f t="shared" si="19"/>
        <v>1.0182885460040789</v>
      </c>
    </row>
    <row r="49" spans="1:10" x14ac:dyDescent="0.25">
      <c r="A49" s="90" t="s">
        <v>56</v>
      </c>
      <c r="B49" s="111">
        <v>6441</v>
      </c>
      <c r="C49" s="58">
        <v>0</v>
      </c>
      <c r="D49" s="112">
        <f t="shared" si="15"/>
        <v>0</v>
      </c>
      <c r="E49" s="58">
        <v>0</v>
      </c>
      <c r="F49" s="112">
        <f t="shared" si="16"/>
        <v>0</v>
      </c>
      <c r="G49" s="58">
        <v>0</v>
      </c>
      <c r="H49" s="112">
        <f t="shared" si="17"/>
        <v>0</v>
      </c>
      <c r="I49" s="55">
        <f t="shared" si="18"/>
        <v>0</v>
      </c>
      <c r="J49" s="112">
        <f t="shared" si="19"/>
        <v>0</v>
      </c>
    </row>
    <row r="50" spans="1:10" x14ac:dyDescent="0.25">
      <c r="A50" s="90" t="s">
        <v>57</v>
      </c>
      <c r="B50" s="111">
        <v>5355</v>
      </c>
      <c r="C50" s="58">
        <v>3868</v>
      </c>
      <c r="D50" s="112">
        <f t="shared" si="15"/>
        <v>0.72231559290382819</v>
      </c>
      <c r="E50" s="58">
        <v>1484</v>
      </c>
      <c r="F50" s="112">
        <f t="shared" si="16"/>
        <v>0.27712418300653596</v>
      </c>
      <c r="G50" s="58">
        <v>0</v>
      </c>
      <c r="H50" s="112">
        <f t="shared" si="17"/>
        <v>0</v>
      </c>
      <c r="I50" s="55">
        <f t="shared" si="18"/>
        <v>5352</v>
      </c>
      <c r="J50" s="112">
        <f t="shared" si="19"/>
        <v>0.99943977591036415</v>
      </c>
    </row>
    <row r="51" spans="1:10" x14ac:dyDescent="0.25">
      <c r="A51" s="90" t="s">
        <v>58</v>
      </c>
      <c r="B51" s="111">
        <v>54630</v>
      </c>
      <c r="C51" s="58">
        <v>1395</v>
      </c>
      <c r="D51" s="112">
        <f t="shared" si="15"/>
        <v>2.5535420098846788E-2</v>
      </c>
      <c r="E51" s="58">
        <v>0</v>
      </c>
      <c r="F51" s="112">
        <f t="shared" si="16"/>
        <v>0</v>
      </c>
      <c r="G51" s="58">
        <v>0</v>
      </c>
      <c r="H51" s="112">
        <f t="shared" si="17"/>
        <v>0</v>
      </c>
      <c r="I51" s="55">
        <f t="shared" si="18"/>
        <v>1395</v>
      </c>
      <c r="J51" s="112">
        <f t="shared" si="19"/>
        <v>2.5535420098846788E-2</v>
      </c>
    </row>
    <row r="52" spans="1:10" x14ac:dyDescent="0.25">
      <c r="A52" s="90" t="s">
        <v>59</v>
      </c>
      <c r="B52" s="111">
        <v>750</v>
      </c>
      <c r="C52" s="58">
        <v>596</v>
      </c>
      <c r="D52" s="112">
        <f t="shared" si="15"/>
        <v>0.79466666666666663</v>
      </c>
      <c r="E52" s="58">
        <v>39</v>
      </c>
      <c r="F52" s="112">
        <f t="shared" si="16"/>
        <v>5.1999999999999998E-2</v>
      </c>
      <c r="G52" s="58">
        <v>0</v>
      </c>
      <c r="H52" s="112">
        <f t="shared" si="17"/>
        <v>0</v>
      </c>
      <c r="I52" s="55">
        <f t="shared" si="18"/>
        <v>635</v>
      </c>
      <c r="J52" s="112">
        <f t="shared" si="19"/>
        <v>0.84666666666666668</v>
      </c>
    </row>
    <row r="53" spans="1:10" x14ac:dyDescent="0.25">
      <c r="A53" s="90" t="s">
        <v>60</v>
      </c>
      <c r="B53" s="111">
        <v>46</v>
      </c>
      <c r="C53" s="58">
        <v>0</v>
      </c>
      <c r="D53" s="112">
        <f t="shared" si="15"/>
        <v>0</v>
      </c>
      <c r="E53" s="58">
        <v>48</v>
      </c>
      <c r="F53" s="112">
        <f t="shared" si="16"/>
        <v>1.0434782608695652</v>
      </c>
      <c r="G53" s="58">
        <v>0</v>
      </c>
      <c r="H53" s="112">
        <f t="shared" si="17"/>
        <v>0</v>
      </c>
      <c r="I53" s="55">
        <f t="shared" si="18"/>
        <v>48</v>
      </c>
      <c r="J53" s="112">
        <f t="shared" si="19"/>
        <v>1.0434782608695652</v>
      </c>
    </row>
    <row r="54" spans="1:10" x14ac:dyDescent="0.25">
      <c r="A54" s="90" t="s">
        <v>61</v>
      </c>
      <c r="B54" s="111">
        <v>121296</v>
      </c>
      <c r="C54" s="58">
        <v>88900</v>
      </c>
      <c r="D54" s="112">
        <f t="shared" si="15"/>
        <v>0.73291782086795942</v>
      </c>
      <c r="E54" s="58">
        <v>18666</v>
      </c>
      <c r="F54" s="112">
        <f t="shared" si="16"/>
        <v>0.15388800949742779</v>
      </c>
      <c r="G54" s="58">
        <v>0</v>
      </c>
      <c r="H54" s="112">
        <f t="shared" si="17"/>
        <v>0</v>
      </c>
      <c r="I54" s="55">
        <f t="shared" si="18"/>
        <v>107566</v>
      </c>
      <c r="J54" s="112">
        <f t="shared" si="19"/>
        <v>0.88680583036538718</v>
      </c>
    </row>
    <row r="55" spans="1:10" x14ac:dyDescent="0.25">
      <c r="A55" s="90" t="s">
        <v>62</v>
      </c>
      <c r="B55" s="111">
        <v>8874</v>
      </c>
      <c r="C55" s="58">
        <v>2828</v>
      </c>
      <c r="D55" s="112">
        <f t="shared" si="15"/>
        <v>0.31868379535722335</v>
      </c>
      <c r="E55" s="58">
        <v>3</v>
      </c>
      <c r="F55" s="112">
        <f t="shared" si="16"/>
        <v>3.3806626098715348E-4</v>
      </c>
      <c r="G55" s="58">
        <v>0</v>
      </c>
      <c r="H55" s="112">
        <f t="shared" si="17"/>
        <v>0</v>
      </c>
      <c r="I55" s="55">
        <f t="shared" si="18"/>
        <v>2831</v>
      </c>
      <c r="J55" s="112">
        <f t="shared" si="19"/>
        <v>0.3190218616182105</v>
      </c>
    </row>
    <row r="56" spans="1:10" x14ac:dyDescent="0.25">
      <c r="A56" s="90" t="s">
        <v>63</v>
      </c>
      <c r="B56" s="111" t="s">
        <v>36</v>
      </c>
      <c r="C56" s="111" t="s">
        <v>36</v>
      </c>
      <c r="D56" s="111" t="s">
        <v>36</v>
      </c>
      <c r="E56" s="111" t="s">
        <v>36</v>
      </c>
      <c r="F56" s="111" t="s">
        <v>36</v>
      </c>
      <c r="G56" s="111" t="s">
        <v>36</v>
      </c>
      <c r="H56" s="111" t="s">
        <v>36</v>
      </c>
      <c r="I56" s="111" t="s">
        <v>36</v>
      </c>
      <c r="J56" s="111" t="s">
        <v>36</v>
      </c>
    </row>
    <row r="57" spans="1:10" x14ac:dyDescent="0.25">
      <c r="A57" s="90" t="s">
        <v>64</v>
      </c>
      <c r="B57" s="111">
        <v>22209</v>
      </c>
      <c r="C57" s="58">
        <v>12981</v>
      </c>
      <c r="D57" s="112">
        <f>C57/B57</f>
        <v>0.58449277320005399</v>
      </c>
      <c r="E57" s="58">
        <v>5135</v>
      </c>
      <c r="F57" s="112">
        <f>E57/B57</f>
        <v>0.23121257148003063</v>
      </c>
      <c r="G57" s="58">
        <v>0</v>
      </c>
      <c r="H57" s="112">
        <f>G57/B57</f>
        <v>0</v>
      </c>
      <c r="I57" s="55">
        <f>SUM(C57,E57,G57)</f>
        <v>18116</v>
      </c>
      <c r="J57" s="112">
        <f>I57/B57</f>
        <v>0.8157053446800846</v>
      </c>
    </row>
    <row r="58" spans="1:10" x14ac:dyDescent="0.25">
      <c r="A58" s="90" t="s">
        <v>65</v>
      </c>
      <c r="B58" s="111">
        <v>38</v>
      </c>
      <c r="C58" s="58">
        <v>0</v>
      </c>
      <c r="D58" s="112">
        <f>C58/B58</f>
        <v>0</v>
      </c>
      <c r="E58" s="58">
        <v>5</v>
      </c>
      <c r="F58" s="112">
        <f>E58/B58</f>
        <v>0.13157894736842105</v>
      </c>
      <c r="G58" s="58">
        <v>34</v>
      </c>
      <c r="H58" s="112">
        <f>G58/B58</f>
        <v>0.89473684210526316</v>
      </c>
      <c r="I58" s="55">
        <f>SUM(C58,E58,G58)</f>
        <v>39</v>
      </c>
      <c r="J58" s="112">
        <f>I58/B58</f>
        <v>1.0263157894736843</v>
      </c>
    </row>
    <row r="59" spans="1:10" x14ac:dyDescent="0.25">
      <c r="A59" s="90" t="s">
        <v>66</v>
      </c>
      <c r="B59" s="111">
        <v>23068</v>
      </c>
      <c r="C59" s="58">
        <v>365</v>
      </c>
      <c r="D59" s="112">
        <f>C59/B59</f>
        <v>1.5822784810126583E-2</v>
      </c>
      <c r="E59" s="58">
        <v>0</v>
      </c>
      <c r="F59" s="112">
        <f>E59/B59</f>
        <v>0</v>
      </c>
      <c r="G59" s="58">
        <v>0</v>
      </c>
      <c r="H59" s="112">
        <f>G59/B59</f>
        <v>0</v>
      </c>
      <c r="I59" s="55">
        <f>SUM(C59,E59,G59)</f>
        <v>365</v>
      </c>
      <c r="J59" s="112">
        <f>I59/B59</f>
        <v>1.5822784810126583E-2</v>
      </c>
    </row>
    <row r="60" spans="1:10" s="41" customFormat="1" x14ac:dyDescent="0.25">
      <c r="A60" s="92" t="s">
        <v>108</v>
      </c>
      <c r="B60" s="113">
        <f>SUM(B4:B59)</f>
        <v>1903713.9111343864</v>
      </c>
      <c r="C60" s="114">
        <f>SUM(C4:C59)</f>
        <v>412710</v>
      </c>
      <c r="D60" s="115">
        <f>C60/B60</f>
        <v>0.21679202824865321</v>
      </c>
      <c r="E60" s="114">
        <f>SUM(E4:E59)</f>
        <v>102453</v>
      </c>
      <c r="F60" s="115">
        <f>E60/B60</f>
        <v>5.3817435172782993E-2</v>
      </c>
      <c r="G60" s="114">
        <f>SUM(G4:G59)</f>
        <v>3186.0058700302243</v>
      </c>
      <c r="H60" s="115">
        <f>G60/B60</f>
        <v>1.6735738765136956E-3</v>
      </c>
      <c r="I60" s="76">
        <f>SUM(I4:I59)</f>
        <v>518349.0058700302</v>
      </c>
      <c r="J60" s="115">
        <f>I60/B60</f>
        <v>0.27228303729794989</v>
      </c>
    </row>
    <row r="61" spans="1:10" s="36" customFormat="1" ht="26.4" x14ac:dyDescent="0.3">
      <c r="A61" s="1"/>
      <c r="B61" s="35" t="s">
        <v>114</v>
      </c>
      <c r="C61" s="35" t="s">
        <v>114</v>
      </c>
      <c r="D61" s="3" t="s">
        <v>9</v>
      </c>
      <c r="E61" s="35" t="s">
        <v>114</v>
      </c>
      <c r="F61" s="3" t="s">
        <v>9</v>
      </c>
      <c r="G61" s="35" t="s">
        <v>114</v>
      </c>
      <c r="H61" s="3" t="s">
        <v>9</v>
      </c>
      <c r="I61" s="35" t="s">
        <v>114</v>
      </c>
      <c r="J61" s="89" t="s">
        <v>9</v>
      </c>
    </row>
    <row r="62" spans="1:10" s="36" customFormat="1" ht="92.4" customHeight="1" x14ac:dyDescent="0.3">
      <c r="A62" s="87"/>
      <c r="B62" s="35" t="s">
        <v>109</v>
      </c>
      <c r="C62" s="146" t="s">
        <v>110</v>
      </c>
      <c r="D62" s="146"/>
      <c r="E62" s="148" t="s">
        <v>111</v>
      </c>
      <c r="F62" s="148"/>
      <c r="G62" s="149" t="s">
        <v>112</v>
      </c>
      <c r="H62" s="149"/>
      <c r="I62" s="153" t="s">
        <v>113</v>
      </c>
      <c r="J62" s="153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1EC3-4043-433C-9EEA-74B027357268}">
  <dimension ref="A1:J62"/>
  <sheetViews>
    <sheetView zoomScale="83" workbookViewId="0">
      <selection activeCell="G1" sqref="G1:H1"/>
    </sheetView>
  </sheetViews>
  <sheetFormatPr defaultColWidth="9.109375" defaultRowHeight="14.4" x14ac:dyDescent="0.3"/>
  <cols>
    <col min="1" max="1" width="27.5546875" style="39" customWidth="1"/>
    <col min="2" max="2" width="18.88671875" style="43" bestFit="1" customWidth="1"/>
    <col min="3" max="3" width="13.5546875" style="40" customWidth="1"/>
    <col min="4" max="4" width="9.109375" style="44"/>
    <col min="5" max="5" width="13.5546875" style="40" bestFit="1" customWidth="1"/>
    <col min="6" max="6" width="7.5546875" style="44" customWidth="1"/>
    <col min="7" max="7" width="13.5546875" style="40" bestFit="1" customWidth="1"/>
    <col min="8" max="8" width="9.109375" style="44"/>
    <col min="9" max="9" width="19.44140625" style="39" customWidth="1"/>
    <col min="10" max="16384" width="9.109375" style="39"/>
  </cols>
  <sheetData>
    <row r="1" spans="1:10" s="36" customFormat="1" ht="92.4" customHeight="1" x14ac:dyDescent="0.3">
      <c r="A1" s="87" t="s">
        <v>0</v>
      </c>
      <c r="B1" s="35" t="s">
        <v>109</v>
      </c>
      <c r="C1" s="146" t="s">
        <v>110</v>
      </c>
      <c r="D1" s="146"/>
      <c r="E1" s="148" t="s">
        <v>111</v>
      </c>
      <c r="F1" s="148"/>
      <c r="G1" s="149" t="s">
        <v>112</v>
      </c>
      <c r="H1" s="149"/>
      <c r="I1" s="153" t="s">
        <v>113</v>
      </c>
      <c r="J1" s="153"/>
    </row>
    <row r="2" spans="1:10" s="38" customFormat="1" x14ac:dyDescent="0.3">
      <c r="A2" s="88" t="s">
        <v>97</v>
      </c>
      <c r="B2" s="88">
        <v>2020</v>
      </c>
      <c r="C2" s="155">
        <v>475</v>
      </c>
      <c r="D2" s="155"/>
      <c r="E2" s="155">
        <v>475</v>
      </c>
      <c r="F2" s="155"/>
      <c r="G2" s="155">
        <v>475</v>
      </c>
      <c r="H2" s="155"/>
      <c r="I2" s="155">
        <v>475</v>
      </c>
      <c r="J2" s="155"/>
    </row>
    <row r="3" spans="1:10" s="36" customFormat="1" ht="37.799999999999997" customHeight="1" x14ac:dyDescent="0.3">
      <c r="A3" s="1" t="s">
        <v>7</v>
      </c>
      <c r="B3" s="35" t="s">
        <v>114</v>
      </c>
      <c r="C3" s="35" t="s">
        <v>114</v>
      </c>
      <c r="D3" s="3" t="s">
        <v>9</v>
      </c>
      <c r="E3" s="35" t="s">
        <v>114</v>
      </c>
      <c r="F3" s="3" t="s">
        <v>9</v>
      </c>
      <c r="G3" s="35" t="s">
        <v>114</v>
      </c>
      <c r="H3" s="3" t="s">
        <v>9</v>
      </c>
      <c r="I3" s="35" t="s">
        <v>114</v>
      </c>
      <c r="J3" s="89" t="s">
        <v>9</v>
      </c>
    </row>
    <row r="4" spans="1:10" x14ac:dyDescent="0.25">
      <c r="A4" s="90" t="s">
        <v>10</v>
      </c>
      <c r="B4" s="58">
        <v>3963</v>
      </c>
      <c r="C4" s="58">
        <v>878</v>
      </c>
      <c r="D4" s="91">
        <f t="shared" ref="D4:D15" si="0">C4/B4</f>
        <v>0.22154933131466062</v>
      </c>
      <c r="E4" s="58">
        <v>2071</v>
      </c>
      <c r="F4" s="91">
        <f t="shared" ref="F4:F15" si="1">E4/B4</f>
        <v>0.52258390108503661</v>
      </c>
      <c r="G4" s="58">
        <v>0</v>
      </c>
      <c r="H4" s="91">
        <f t="shared" ref="H4:H15" si="2">G4/B4</f>
        <v>0</v>
      </c>
      <c r="I4" s="55">
        <f t="shared" ref="I4:I15" si="3">SUM(C4,E4,G4)</f>
        <v>2949</v>
      </c>
      <c r="J4" s="91">
        <f t="shared" ref="J4:J15" si="4">I4/B4</f>
        <v>0.7441332323996972</v>
      </c>
    </row>
    <row r="5" spans="1:10" x14ac:dyDescent="0.25">
      <c r="A5" s="90" t="s">
        <v>11</v>
      </c>
      <c r="B5" s="58">
        <v>43</v>
      </c>
      <c r="C5" s="58">
        <v>35</v>
      </c>
      <c r="D5" s="91">
        <f t="shared" si="0"/>
        <v>0.81395348837209303</v>
      </c>
      <c r="E5" s="58">
        <v>0</v>
      </c>
      <c r="F5" s="91">
        <f t="shared" si="1"/>
        <v>0</v>
      </c>
      <c r="G5" s="58">
        <v>0</v>
      </c>
      <c r="H5" s="91">
        <f t="shared" si="2"/>
        <v>0</v>
      </c>
      <c r="I5" s="55">
        <f t="shared" si="3"/>
        <v>35</v>
      </c>
      <c r="J5" s="91">
        <f t="shared" si="4"/>
        <v>0.81395348837209303</v>
      </c>
    </row>
    <row r="6" spans="1:10" x14ac:dyDescent="0.25">
      <c r="A6" s="90" t="s">
        <v>12</v>
      </c>
      <c r="B6" s="58">
        <v>1661</v>
      </c>
      <c r="C6" s="58">
        <v>298</v>
      </c>
      <c r="D6" s="91">
        <f t="shared" si="0"/>
        <v>0.17940999397953039</v>
      </c>
      <c r="E6" s="58">
        <v>1364</v>
      </c>
      <c r="F6" s="91">
        <f t="shared" si="1"/>
        <v>0.82119205298013243</v>
      </c>
      <c r="G6" s="58">
        <v>0</v>
      </c>
      <c r="H6" s="91">
        <f t="shared" si="2"/>
        <v>0</v>
      </c>
      <c r="I6" s="55">
        <f t="shared" si="3"/>
        <v>1662</v>
      </c>
      <c r="J6" s="91">
        <f t="shared" si="4"/>
        <v>1.0006020469596628</v>
      </c>
    </row>
    <row r="7" spans="1:10" x14ac:dyDescent="0.25">
      <c r="A7" s="90" t="s">
        <v>13</v>
      </c>
      <c r="B7" s="58">
        <v>18746</v>
      </c>
      <c r="C7" s="58">
        <v>358</v>
      </c>
      <c r="D7" s="91">
        <f t="shared" si="0"/>
        <v>1.909740744692201E-2</v>
      </c>
      <c r="E7" s="58">
        <v>11</v>
      </c>
      <c r="F7" s="91">
        <f t="shared" si="1"/>
        <v>5.8679184892777121E-4</v>
      </c>
      <c r="G7" s="58">
        <v>0</v>
      </c>
      <c r="H7" s="91">
        <f t="shared" si="2"/>
        <v>0</v>
      </c>
      <c r="I7" s="55">
        <f t="shared" si="3"/>
        <v>369</v>
      </c>
      <c r="J7" s="91">
        <f t="shared" si="4"/>
        <v>1.9684199295849782E-2</v>
      </c>
    </row>
    <row r="8" spans="1:10" x14ac:dyDescent="0.25">
      <c r="A8" s="90" t="s">
        <v>14</v>
      </c>
      <c r="B8" s="58">
        <v>10555</v>
      </c>
      <c r="C8" s="58">
        <v>9329</v>
      </c>
      <c r="D8" s="91">
        <f t="shared" si="0"/>
        <v>0.88384651823780203</v>
      </c>
      <c r="E8" s="58">
        <v>1209</v>
      </c>
      <c r="F8" s="91">
        <f t="shared" si="1"/>
        <v>0.11454287067740407</v>
      </c>
      <c r="G8" s="58">
        <v>0</v>
      </c>
      <c r="H8" s="91">
        <f t="shared" si="2"/>
        <v>0</v>
      </c>
      <c r="I8" s="55">
        <f t="shared" si="3"/>
        <v>10538</v>
      </c>
      <c r="J8" s="91">
        <f t="shared" si="4"/>
        <v>0.99838938891520601</v>
      </c>
    </row>
    <row r="9" spans="1:10" x14ac:dyDescent="0.25">
      <c r="A9" s="90" t="s">
        <v>15</v>
      </c>
      <c r="B9" s="58">
        <v>14182</v>
      </c>
      <c r="C9" s="58">
        <v>8563</v>
      </c>
      <c r="D9" s="91">
        <f t="shared" si="0"/>
        <v>0.6037935411084473</v>
      </c>
      <c r="E9" s="58">
        <v>0</v>
      </c>
      <c r="F9" s="91">
        <f t="shared" si="1"/>
        <v>0</v>
      </c>
      <c r="G9" s="58">
        <v>0</v>
      </c>
      <c r="H9" s="91">
        <f t="shared" si="2"/>
        <v>0</v>
      </c>
      <c r="I9" s="55">
        <f t="shared" si="3"/>
        <v>8563</v>
      </c>
      <c r="J9" s="91">
        <f t="shared" si="4"/>
        <v>0.6037935411084473</v>
      </c>
    </row>
    <row r="10" spans="1:10" x14ac:dyDescent="0.25">
      <c r="A10" s="90" t="s">
        <v>16</v>
      </c>
      <c r="B10" s="58">
        <v>656</v>
      </c>
      <c r="C10" s="58">
        <v>380</v>
      </c>
      <c r="D10" s="91">
        <f t="shared" si="0"/>
        <v>0.57926829268292679</v>
      </c>
      <c r="E10" s="58">
        <v>0</v>
      </c>
      <c r="F10" s="91">
        <f t="shared" si="1"/>
        <v>0</v>
      </c>
      <c r="G10" s="58">
        <v>0</v>
      </c>
      <c r="H10" s="91">
        <f t="shared" si="2"/>
        <v>0</v>
      </c>
      <c r="I10" s="55">
        <f t="shared" si="3"/>
        <v>380</v>
      </c>
      <c r="J10" s="91">
        <f t="shared" si="4"/>
        <v>0.57926829268292679</v>
      </c>
    </row>
    <row r="11" spans="1:10" x14ac:dyDescent="0.25">
      <c r="A11" s="90" t="s">
        <v>17</v>
      </c>
      <c r="B11" s="58">
        <v>553</v>
      </c>
      <c r="C11" s="58">
        <v>0</v>
      </c>
      <c r="D11" s="91">
        <f t="shared" si="0"/>
        <v>0</v>
      </c>
      <c r="E11" s="58">
        <v>0</v>
      </c>
      <c r="F11" s="91">
        <f t="shared" si="1"/>
        <v>0</v>
      </c>
      <c r="G11" s="58">
        <v>0</v>
      </c>
      <c r="H11" s="91">
        <f t="shared" si="2"/>
        <v>0</v>
      </c>
      <c r="I11" s="55">
        <f t="shared" si="3"/>
        <v>0</v>
      </c>
      <c r="J11" s="91">
        <f t="shared" si="4"/>
        <v>0</v>
      </c>
    </row>
    <row r="12" spans="1:10" x14ac:dyDescent="0.25">
      <c r="A12" s="90" t="s">
        <v>18</v>
      </c>
      <c r="B12" s="58">
        <v>2580</v>
      </c>
      <c r="C12" s="58">
        <v>0</v>
      </c>
      <c r="D12" s="91">
        <f t="shared" si="0"/>
        <v>0</v>
      </c>
      <c r="E12" s="58">
        <v>0</v>
      </c>
      <c r="F12" s="91">
        <f t="shared" si="1"/>
        <v>0</v>
      </c>
      <c r="G12" s="58">
        <v>0</v>
      </c>
      <c r="H12" s="91">
        <f t="shared" si="2"/>
        <v>0</v>
      </c>
      <c r="I12" s="55">
        <f t="shared" si="3"/>
        <v>0</v>
      </c>
      <c r="J12" s="91">
        <f t="shared" si="4"/>
        <v>0</v>
      </c>
    </row>
    <row r="13" spans="1:10" x14ac:dyDescent="0.25">
      <c r="A13" s="90" t="s">
        <v>19</v>
      </c>
      <c r="B13" s="58">
        <v>439324</v>
      </c>
      <c r="C13" s="58">
        <v>76633</v>
      </c>
      <c r="D13" s="91">
        <f t="shared" si="0"/>
        <v>0.17443390299642178</v>
      </c>
      <c r="E13" s="58">
        <v>40747</v>
      </c>
      <c r="F13" s="91">
        <f t="shared" si="1"/>
        <v>9.274931485646129E-2</v>
      </c>
      <c r="G13" s="58">
        <v>1159</v>
      </c>
      <c r="H13" s="91">
        <f t="shared" si="2"/>
        <v>2.6381440576886306E-3</v>
      </c>
      <c r="I13" s="55">
        <f t="shared" si="3"/>
        <v>118539</v>
      </c>
      <c r="J13" s="91">
        <f t="shared" si="4"/>
        <v>0.26982136191057171</v>
      </c>
    </row>
    <row r="14" spans="1:10" x14ac:dyDescent="0.25">
      <c r="A14" s="90" t="s">
        <v>20</v>
      </c>
      <c r="B14" s="58">
        <v>5</v>
      </c>
      <c r="C14" s="58">
        <v>0</v>
      </c>
      <c r="D14" s="91">
        <f t="shared" si="0"/>
        <v>0</v>
      </c>
      <c r="E14" s="58">
        <v>0</v>
      </c>
      <c r="F14" s="91">
        <f t="shared" si="1"/>
        <v>0</v>
      </c>
      <c r="G14" s="58">
        <v>0</v>
      </c>
      <c r="H14" s="91">
        <f t="shared" si="2"/>
        <v>0</v>
      </c>
      <c r="I14" s="55">
        <f t="shared" si="3"/>
        <v>0</v>
      </c>
      <c r="J14" s="91">
        <f t="shared" si="4"/>
        <v>0</v>
      </c>
    </row>
    <row r="15" spans="1:10" x14ac:dyDescent="0.25">
      <c r="A15" s="90" t="s">
        <v>21</v>
      </c>
      <c r="B15" s="116">
        <v>1767</v>
      </c>
      <c r="C15" s="58">
        <v>53</v>
      </c>
      <c r="D15" s="91">
        <f t="shared" si="0"/>
        <v>2.9994340690435765E-2</v>
      </c>
      <c r="E15" s="58">
        <v>0</v>
      </c>
      <c r="F15" s="91">
        <f t="shared" si="1"/>
        <v>0</v>
      </c>
      <c r="G15" s="58">
        <v>0</v>
      </c>
      <c r="H15" s="91">
        <f t="shared" si="2"/>
        <v>0</v>
      </c>
      <c r="I15" s="55">
        <f t="shared" si="3"/>
        <v>53</v>
      </c>
      <c r="J15" s="91">
        <f t="shared" si="4"/>
        <v>2.9994340690435765E-2</v>
      </c>
    </row>
    <row r="16" spans="1:10" x14ac:dyDescent="0.25">
      <c r="A16" s="90" t="s">
        <v>22</v>
      </c>
      <c r="B16" s="111" t="s">
        <v>36</v>
      </c>
      <c r="C16" s="111" t="s">
        <v>36</v>
      </c>
      <c r="D16" s="111" t="s">
        <v>36</v>
      </c>
      <c r="E16" s="111" t="s">
        <v>36</v>
      </c>
      <c r="F16" s="111" t="s">
        <v>36</v>
      </c>
      <c r="G16" s="111" t="s">
        <v>36</v>
      </c>
      <c r="H16" s="111" t="s">
        <v>36</v>
      </c>
      <c r="I16" s="111" t="s">
        <v>36</v>
      </c>
      <c r="J16" s="111" t="s">
        <v>36</v>
      </c>
    </row>
    <row r="17" spans="1:10" x14ac:dyDescent="0.25">
      <c r="A17" s="90" t="s">
        <v>23</v>
      </c>
      <c r="B17" s="111" t="s">
        <v>36</v>
      </c>
      <c r="C17" s="111" t="s">
        <v>36</v>
      </c>
      <c r="D17" s="111" t="s">
        <v>36</v>
      </c>
      <c r="E17" s="111" t="s">
        <v>36</v>
      </c>
      <c r="F17" s="111" t="s">
        <v>36</v>
      </c>
      <c r="G17" s="111" t="s">
        <v>36</v>
      </c>
      <c r="H17" s="111" t="s">
        <v>36</v>
      </c>
      <c r="I17" s="111" t="s">
        <v>36</v>
      </c>
      <c r="J17" s="111" t="s">
        <v>36</v>
      </c>
    </row>
    <row r="18" spans="1:10" x14ac:dyDescent="0.25">
      <c r="A18" s="90" t="s">
        <v>24</v>
      </c>
      <c r="B18" s="58">
        <v>5194</v>
      </c>
      <c r="C18" s="58">
        <v>2120</v>
      </c>
      <c r="D18" s="91">
        <f t="shared" ref="D18:D24" si="5">C18/B18</f>
        <v>0.40816326530612246</v>
      </c>
      <c r="E18" s="58">
        <v>3060</v>
      </c>
      <c r="F18" s="91">
        <f t="shared" ref="F18:F24" si="6">E18/B18</f>
        <v>0.58914131690412019</v>
      </c>
      <c r="G18" s="58">
        <v>0</v>
      </c>
      <c r="H18" s="91">
        <f t="shared" ref="H18:H24" si="7">G18/B18</f>
        <v>0</v>
      </c>
      <c r="I18" s="55">
        <f t="shared" ref="I18:I24" si="8">SUM(C18,E18,G18)</f>
        <v>5180</v>
      </c>
      <c r="J18" s="91">
        <f t="shared" ref="J18:J24" si="9">I18/B18</f>
        <v>0.99730458221024254</v>
      </c>
    </row>
    <row r="19" spans="1:10" x14ac:dyDescent="0.25">
      <c r="A19" s="90" t="s">
        <v>25</v>
      </c>
      <c r="B19" s="116">
        <v>148</v>
      </c>
      <c r="C19" s="58">
        <v>147</v>
      </c>
      <c r="D19" s="91">
        <f t="shared" si="5"/>
        <v>0.9932432432432432</v>
      </c>
      <c r="E19" s="58">
        <v>2</v>
      </c>
      <c r="F19" s="91">
        <f t="shared" si="6"/>
        <v>1.3513513513513514E-2</v>
      </c>
      <c r="G19" s="58">
        <v>0</v>
      </c>
      <c r="H19" s="91">
        <f t="shared" si="7"/>
        <v>0</v>
      </c>
      <c r="I19" s="55">
        <f t="shared" si="8"/>
        <v>149</v>
      </c>
      <c r="J19" s="91">
        <f t="shared" si="9"/>
        <v>1.0067567567567568</v>
      </c>
    </row>
    <row r="20" spans="1:10" x14ac:dyDescent="0.25">
      <c r="A20" s="90" t="s">
        <v>26</v>
      </c>
      <c r="B20" s="58">
        <v>494699</v>
      </c>
      <c r="C20" s="58">
        <v>43914</v>
      </c>
      <c r="D20" s="91">
        <f t="shared" si="5"/>
        <v>8.876913031964892E-2</v>
      </c>
      <c r="E20" s="58">
        <v>409</v>
      </c>
      <c r="F20" s="91">
        <f t="shared" si="6"/>
        <v>8.2676536641472899E-4</v>
      </c>
      <c r="G20" s="58">
        <v>0</v>
      </c>
      <c r="H20" s="91">
        <f t="shared" si="7"/>
        <v>0</v>
      </c>
      <c r="I20" s="55">
        <f t="shared" si="8"/>
        <v>44323</v>
      </c>
      <c r="J20" s="91">
        <f t="shared" si="9"/>
        <v>8.9595895686063645E-2</v>
      </c>
    </row>
    <row r="21" spans="1:10" x14ac:dyDescent="0.25">
      <c r="A21" s="90" t="s">
        <v>27</v>
      </c>
      <c r="B21" s="58">
        <v>75083</v>
      </c>
      <c r="C21" s="58">
        <v>37453</v>
      </c>
      <c r="D21" s="91">
        <f t="shared" si="5"/>
        <v>0.49882130442310507</v>
      </c>
      <c r="E21" s="58">
        <v>13936</v>
      </c>
      <c r="F21" s="91">
        <f t="shared" si="6"/>
        <v>0.1856079272272019</v>
      </c>
      <c r="G21" s="58">
        <v>2014</v>
      </c>
      <c r="H21" s="91">
        <f t="shared" si="7"/>
        <v>2.6823648495664796E-2</v>
      </c>
      <c r="I21" s="55">
        <f t="shared" si="8"/>
        <v>53403</v>
      </c>
      <c r="J21" s="91">
        <f t="shared" si="9"/>
        <v>0.71125288014597177</v>
      </c>
    </row>
    <row r="22" spans="1:10" x14ac:dyDescent="0.25">
      <c r="A22" s="90" t="s">
        <v>28</v>
      </c>
      <c r="B22" s="58">
        <v>106150</v>
      </c>
      <c r="C22" s="58">
        <v>52544</v>
      </c>
      <c r="D22" s="91">
        <f t="shared" si="5"/>
        <v>0.49499764484220443</v>
      </c>
      <c r="E22" s="58">
        <v>49097</v>
      </c>
      <c r="F22" s="91">
        <f t="shared" si="6"/>
        <v>0.4625247291568535</v>
      </c>
      <c r="G22" s="58">
        <v>655</v>
      </c>
      <c r="H22" s="91">
        <f t="shared" si="7"/>
        <v>6.1705134243994347E-3</v>
      </c>
      <c r="I22" s="55">
        <f t="shared" si="8"/>
        <v>102296</v>
      </c>
      <c r="J22" s="91">
        <f t="shared" si="9"/>
        <v>0.96369288742345738</v>
      </c>
    </row>
    <row r="23" spans="1:10" x14ac:dyDescent="0.25">
      <c r="A23" s="90" t="s">
        <v>29</v>
      </c>
      <c r="B23" s="58">
        <v>56918</v>
      </c>
      <c r="C23" s="58">
        <v>15943</v>
      </c>
      <c r="D23" s="91">
        <f t="shared" si="5"/>
        <v>0.28010471204188481</v>
      </c>
      <c r="E23" s="58">
        <v>27777</v>
      </c>
      <c r="F23" s="91">
        <f t="shared" si="6"/>
        <v>0.48801785024069716</v>
      </c>
      <c r="G23" s="58">
        <v>14031</v>
      </c>
      <c r="H23" s="91">
        <f t="shared" si="7"/>
        <v>0.24651252679293018</v>
      </c>
      <c r="I23" s="55">
        <f t="shared" si="8"/>
        <v>57751</v>
      </c>
      <c r="J23" s="91">
        <f t="shared" si="9"/>
        <v>1.014635089075512</v>
      </c>
    </row>
    <row r="24" spans="1:10" x14ac:dyDescent="0.25">
      <c r="A24" s="90" t="s">
        <v>30</v>
      </c>
      <c r="B24" s="58">
        <v>21346</v>
      </c>
      <c r="C24" s="58">
        <v>4748</v>
      </c>
      <c r="D24" s="91">
        <f t="shared" si="5"/>
        <v>0.22243043193104095</v>
      </c>
      <c r="E24" s="58">
        <v>1367</v>
      </c>
      <c r="F24" s="91">
        <f t="shared" si="6"/>
        <v>6.4040101189918486E-2</v>
      </c>
      <c r="G24" s="58">
        <v>12</v>
      </c>
      <c r="H24" s="91">
        <f t="shared" si="7"/>
        <v>5.6216621381055001E-4</v>
      </c>
      <c r="I24" s="55">
        <f t="shared" si="8"/>
        <v>6127</v>
      </c>
      <c r="J24" s="91">
        <f t="shared" si="9"/>
        <v>0.28703269933476999</v>
      </c>
    </row>
    <row r="25" spans="1:10" x14ac:dyDescent="0.25">
      <c r="A25" s="90" t="s">
        <v>31</v>
      </c>
      <c r="B25" s="111" t="s">
        <v>36</v>
      </c>
      <c r="C25" s="111" t="s">
        <v>36</v>
      </c>
      <c r="D25" s="111" t="s">
        <v>36</v>
      </c>
      <c r="E25" s="111" t="s">
        <v>36</v>
      </c>
      <c r="F25" s="111" t="s">
        <v>36</v>
      </c>
      <c r="G25" s="111" t="s">
        <v>36</v>
      </c>
      <c r="H25" s="111" t="s">
        <v>36</v>
      </c>
      <c r="I25" s="111" t="s">
        <v>36</v>
      </c>
      <c r="J25" s="111" t="s">
        <v>36</v>
      </c>
    </row>
    <row r="26" spans="1:10" x14ac:dyDescent="0.25">
      <c r="A26" s="90" t="s">
        <v>32</v>
      </c>
      <c r="B26" s="58">
        <v>8081</v>
      </c>
      <c r="C26" s="58">
        <v>455</v>
      </c>
      <c r="D26" s="91">
        <f>C26/B26</f>
        <v>5.6304912758321987E-2</v>
      </c>
      <c r="E26" s="58">
        <v>7647</v>
      </c>
      <c r="F26" s="91">
        <f>E26/B26</f>
        <v>0.94629377552283134</v>
      </c>
      <c r="G26" s="58">
        <v>3</v>
      </c>
      <c r="H26" s="91">
        <f>G26/B26</f>
        <v>3.7124118302190321E-4</v>
      </c>
      <c r="I26" s="55">
        <f>SUM(C26,E26,G26)</f>
        <v>8105</v>
      </c>
      <c r="J26" s="91">
        <f>I26/B26</f>
        <v>1.0029699294641752</v>
      </c>
    </row>
    <row r="27" spans="1:10" x14ac:dyDescent="0.25">
      <c r="A27" s="90" t="s">
        <v>33</v>
      </c>
      <c r="B27" s="58">
        <v>3068</v>
      </c>
      <c r="C27" s="58">
        <v>467</v>
      </c>
      <c r="D27" s="91">
        <f>C27/B27</f>
        <v>0.15221642764015644</v>
      </c>
      <c r="E27" s="58">
        <v>50</v>
      </c>
      <c r="F27" s="91">
        <f>E27/B27</f>
        <v>1.6297262059973925E-2</v>
      </c>
      <c r="G27" s="58">
        <v>0</v>
      </c>
      <c r="H27" s="91">
        <f>G27/B27</f>
        <v>0</v>
      </c>
      <c r="I27" s="55">
        <f>SUM(C27,E27,G27)</f>
        <v>517</v>
      </c>
      <c r="J27" s="91">
        <f>I27/B27</f>
        <v>0.16851368970013036</v>
      </c>
    </row>
    <row r="28" spans="1:10" x14ac:dyDescent="0.25">
      <c r="A28" s="90" t="s">
        <v>34</v>
      </c>
      <c r="B28" s="58">
        <v>21470</v>
      </c>
      <c r="C28" s="58">
        <v>782</v>
      </c>
      <c r="D28" s="91">
        <f>C28/B28</f>
        <v>3.6422915696320446E-2</v>
      </c>
      <c r="E28" s="58">
        <v>0</v>
      </c>
      <c r="F28" s="91">
        <f>E28/B28</f>
        <v>0</v>
      </c>
      <c r="G28" s="58">
        <v>0</v>
      </c>
      <c r="H28" s="91">
        <f>G28/B28</f>
        <v>0</v>
      </c>
      <c r="I28" s="55">
        <f>SUM(C28,E28,G28)</f>
        <v>782</v>
      </c>
      <c r="J28" s="91">
        <f>I28/B28</f>
        <v>3.6422915696320446E-2</v>
      </c>
    </row>
    <row r="29" spans="1:10" x14ac:dyDescent="0.25">
      <c r="A29" s="90" t="s">
        <v>35</v>
      </c>
      <c r="B29" s="111" t="s">
        <v>36</v>
      </c>
      <c r="C29" s="111" t="s">
        <v>36</v>
      </c>
      <c r="D29" s="111" t="s">
        <v>36</v>
      </c>
      <c r="E29" s="111" t="s">
        <v>36</v>
      </c>
      <c r="F29" s="111" t="s">
        <v>36</v>
      </c>
      <c r="G29" s="111" t="s">
        <v>36</v>
      </c>
      <c r="H29" s="111" t="s">
        <v>36</v>
      </c>
      <c r="I29" s="111" t="s">
        <v>36</v>
      </c>
      <c r="J29" s="111" t="s">
        <v>36</v>
      </c>
    </row>
    <row r="30" spans="1:10" x14ac:dyDescent="0.25">
      <c r="A30" s="90" t="s">
        <v>37</v>
      </c>
      <c r="B30" s="111" t="s">
        <v>36</v>
      </c>
      <c r="C30" s="111" t="s">
        <v>36</v>
      </c>
      <c r="D30" s="111" t="s">
        <v>36</v>
      </c>
      <c r="E30" s="111" t="s">
        <v>36</v>
      </c>
      <c r="F30" s="111" t="s">
        <v>36</v>
      </c>
      <c r="G30" s="111" t="s">
        <v>36</v>
      </c>
      <c r="H30" s="111" t="s">
        <v>36</v>
      </c>
      <c r="I30" s="111" t="s">
        <v>36</v>
      </c>
      <c r="J30" s="111" t="s">
        <v>36</v>
      </c>
    </row>
    <row r="31" spans="1:10" x14ac:dyDescent="0.25">
      <c r="A31" s="90" t="s">
        <v>38</v>
      </c>
      <c r="B31" s="111" t="s">
        <v>36</v>
      </c>
      <c r="C31" s="111" t="s">
        <v>36</v>
      </c>
      <c r="D31" s="111" t="s">
        <v>36</v>
      </c>
      <c r="E31" s="111" t="s">
        <v>36</v>
      </c>
      <c r="F31" s="111" t="s">
        <v>36</v>
      </c>
      <c r="G31" s="111" t="s">
        <v>36</v>
      </c>
      <c r="H31" s="111" t="s">
        <v>36</v>
      </c>
      <c r="I31" s="111" t="s">
        <v>36</v>
      </c>
      <c r="J31" s="111" t="s">
        <v>36</v>
      </c>
    </row>
    <row r="32" spans="1:10" x14ac:dyDescent="0.25">
      <c r="A32" s="90" t="s">
        <v>39</v>
      </c>
      <c r="B32" s="58">
        <v>2068</v>
      </c>
      <c r="C32" s="58">
        <v>254</v>
      </c>
      <c r="D32" s="91">
        <f t="shared" ref="D32:D37" si="10">C32/B32</f>
        <v>0.12282398452611218</v>
      </c>
      <c r="E32" s="58">
        <v>6</v>
      </c>
      <c r="F32" s="91">
        <f t="shared" ref="F32:F37" si="11">E32/B32</f>
        <v>2.9013539651837525E-3</v>
      </c>
      <c r="G32" s="58">
        <v>0</v>
      </c>
      <c r="H32" s="91">
        <f t="shared" ref="H32:H37" si="12">G32/B32</f>
        <v>0</v>
      </c>
      <c r="I32" s="55">
        <f t="shared" ref="I32:I37" si="13">SUM(C32,E32,G32)</f>
        <v>260</v>
      </c>
      <c r="J32" s="91">
        <f t="shared" ref="J32:J37" si="14">I32/B32</f>
        <v>0.12572533849129594</v>
      </c>
    </row>
    <row r="33" spans="1:10" x14ac:dyDescent="0.25">
      <c r="A33" s="90" t="s">
        <v>40</v>
      </c>
      <c r="B33" s="58">
        <v>10698</v>
      </c>
      <c r="C33" s="58">
        <v>6460</v>
      </c>
      <c r="D33" s="91">
        <f t="shared" si="10"/>
        <v>0.60385118713778274</v>
      </c>
      <c r="E33" s="58">
        <v>3429</v>
      </c>
      <c r="F33" s="91">
        <f t="shared" si="11"/>
        <v>0.32052720134604601</v>
      </c>
      <c r="G33" s="58">
        <v>0</v>
      </c>
      <c r="H33" s="91">
        <f t="shared" si="12"/>
        <v>0</v>
      </c>
      <c r="I33" s="55">
        <f t="shared" si="13"/>
        <v>9889</v>
      </c>
      <c r="J33" s="91">
        <f t="shared" si="14"/>
        <v>0.92437838848382881</v>
      </c>
    </row>
    <row r="34" spans="1:10" x14ac:dyDescent="0.25">
      <c r="A34" s="90" t="s">
        <v>41</v>
      </c>
      <c r="B34" s="58">
        <v>16</v>
      </c>
      <c r="C34" s="58">
        <v>0</v>
      </c>
      <c r="D34" s="91">
        <f t="shared" si="10"/>
        <v>0</v>
      </c>
      <c r="E34" s="58">
        <v>0</v>
      </c>
      <c r="F34" s="91">
        <f t="shared" si="11"/>
        <v>0</v>
      </c>
      <c r="G34" s="58">
        <v>0</v>
      </c>
      <c r="H34" s="91">
        <f t="shared" si="12"/>
        <v>0</v>
      </c>
      <c r="I34" s="55">
        <f t="shared" si="13"/>
        <v>0</v>
      </c>
      <c r="J34" s="91">
        <f t="shared" si="14"/>
        <v>0</v>
      </c>
    </row>
    <row r="35" spans="1:10" x14ac:dyDescent="0.25">
      <c r="A35" s="90" t="s">
        <v>42</v>
      </c>
      <c r="B35" s="58">
        <v>4538</v>
      </c>
      <c r="C35" s="58">
        <v>1837</v>
      </c>
      <c r="D35" s="91">
        <f t="shared" si="10"/>
        <v>0.40480387836051124</v>
      </c>
      <c r="E35" s="58">
        <v>0</v>
      </c>
      <c r="F35" s="91">
        <f t="shared" si="11"/>
        <v>0</v>
      </c>
      <c r="G35" s="58">
        <v>0</v>
      </c>
      <c r="H35" s="91">
        <f t="shared" si="12"/>
        <v>0</v>
      </c>
      <c r="I35" s="55">
        <f t="shared" si="13"/>
        <v>1837</v>
      </c>
      <c r="J35" s="91">
        <f t="shared" si="14"/>
        <v>0.40480387836051124</v>
      </c>
    </row>
    <row r="36" spans="1:10" x14ac:dyDescent="0.25">
      <c r="A36" s="90" t="s">
        <v>43</v>
      </c>
      <c r="B36" s="58">
        <v>370</v>
      </c>
      <c r="C36" s="58">
        <v>10</v>
      </c>
      <c r="D36" s="91">
        <f t="shared" si="10"/>
        <v>2.7027027027027029E-2</v>
      </c>
      <c r="E36" s="58">
        <v>27</v>
      </c>
      <c r="F36" s="91">
        <f t="shared" si="11"/>
        <v>7.2972972972972977E-2</v>
      </c>
      <c r="G36" s="58">
        <v>31</v>
      </c>
      <c r="H36" s="91">
        <f t="shared" si="12"/>
        <v>8.3783783783783788E-2</v>
      </c>
      <c r="I36" s="55">
        <f t="shared" si="13"/>
        <v>68</v>
      </c>
      <c r="J36" s="91">
        <f t="shared" si="14"/>
        <v>0.18378378378378379</v>
      </c>
    </row>
    <row r="37" spans="1:10" x14ac:dyDescent="0.25">
      <c r="A37" s="90" t="s">
        <v>44</v>
      </c>
      <c r="B37" s="58">
        <v>4696</v>
      </c>
      <c r="C37" s="58">
        <v>2144</v>
      </c>
      <c r="D37" s="91">
        <f t="shared" si="10"/>
        <v>0.45655877342419082</v>
      </c>
      <c r="E37" s="58">
        <v>1386</v>
      </c>
      <c r="F37" s="91">
        <f t="shared" si="11"/>
        <v>0.29514480408858601</v>
      </c>
      <c r="G37" s="58">
        <v>13</v>
      </c>
      <c r="H37" s="91">
        <f t="shared" si="12"/>
        <v>2.7683134582623509E-3</v>
      </c>
      <c r="I37" s="55">
        <f t="shared" si="13"/>
        <v>3543</v>
      </c>
      <c r="J37" s="91">
        <f t="shared" si="14"/>
        <v>0.75447189097103917</v>
      </c>
    </row>
    <row r="38" spans="1:10" x14ac:dyDescent="0.25">
      <c r="A38" s="90" t="s">
        <v>45</v>
      </c>
      <c r="B38" s="111" t="s">
        <v>36</v>
      </c>
      <c r="C38" s="111" t="s">
        <v>36</v>
      </c>
      <c r="D38" s="111" t="s">
        <v>36</v>
      </c>
      <c r="E38" s="111" t="s">
        <v>36</v>
      </c>
      <c r="F38" s="111" t="s">
        <v>36</v>
      </c>
      <c r="G38" s="111" t="s">
        <v>36</v>
      </c>
      <c r="H38" s="111" t="s">
        <v>36</v>
      </c>
      <c r="I38" s="111" t="s">
        <v>36</v>
      </c>
      <c r="J38" s="111" t="s">
        <v>36</v>
      </c>
    </row>
    <row r="39" spans="1:10" s="118" customFormat="1" x14ac:dyDescent="0.25">
      <c r="A39" s="117" t="s">
        <v>46</v>
      </c>
      <c r="B39" s="116">
        <v>48</v>
      </c>
      <c r="C39" s="58">
        <v>47</v>
      </c>
      <c r="D39" s="112">
        <f>C39/B39</f>
        <v>0.97916666666666663</v>
      </c>
      <c r="E39" s="58">
        <v>0</v>
      </c>
      <c r="F39" s="112">
        <f>E39/B39</f>
        <v>0</v>
      </c>
      <c r="G39" s="58">
        <v>0</v>
      </c>
      <c r="H39" s="112">
        <f>G39/B39</f>
        <v>0</v>
      </c>
      <c r="I39" s="55">
        <f>SUM(C39,E39,G39)</f>
        <v>47</v>
      </c>
      <c r="J39" s="112">
        <f>I39/B39</f>
        <v>0.97916666666666663</v>
      </c>
    </row>
    <row r="40" spans="1:10" x14ac:dyDescent="0.25">
      <c r="A40" s="90" t="s">
        <v>47</v>
      </c>
      <c r="B40" s="58">
        <v>48120</v>
      </c>
      <c r="C40" s="58">
        <v>21722</v>
      </c>
      <c r="D40" s="91">
        <f>C40/B40</f>
        <v>0.45141313383208648</v>
      </c>
      <c r="E40" s="58">
        <v>7487</v>
      </c>
      <c r="F40" s="91">
        <f>E40/B40</f>
        <v>0.15559019118869494</v>
      </c>
      <c r="G40" s="58">
        <v>705</v>
      </c>
      <c r="H40" s="91">
        <f>G40/B40</f>
        <v>1.4650872817955112E-2</v>
      </c>
      <c r="I40" s="55">
        <f>SUM(C40,E40,G40)</f>
        <v>29914</v>
      </c>
      <c r="J40" s="91">
        <f>I40/B40</f>
        <v>0.62165419783873654</v>
      </c>
    </row>
    <row r="41" spans="1:10" x14ac:dyDescent="0.25">
      <c r="A41" s="90" t="s">
        <v>48</v>
      </c>
      <c r="B41" s="111" t="s">
        <v>36</v>
      </c>
      <c r="C41" s="111" t="s">
        <v>36</v>
      </c>
      <c r="D41" s="111" t="s">
        <v>36</v>
      </c>
      <c r="E41" s="111" t="s">
        <v>36</v>
      </c>
      <c r="F41" s="111" t="s">
        <v>36</v>
      </c>
      <c r="G41" s="111" t="s">
        <v>36</v>
      </c>
      <c r="H41" s="111" t="s">
        <v>36</v>
      </c>
      <c r="I41" s="111" t="s">
        <v>36</v>
      </c>
      <c r="J41" s="111" t="s">
        <v>36</v>
      </c>
    </row>
    <row r="42" spans="1:10" x14ac:dyDescent="0.25">
      <c r="A42" s="90" t="s">
        <v>49</v>
      </c>
      <c r="B42" s="58">
        <v>1384</v>
      </c>
      <c r="C42" s="58">
        <v>677</v>
      </c>
      <c r="D42" s="91">
        <f t="shared" ref="D42:D55" si="15">C42/B42</f>
        <v>0.48916184971098264</v>
      </c>
      <c r="E42" s="58">
        <v>348</v>
      </c>
      <c r="F42" s="91">
        <f t="shared" ref="F42:F55" si="16">E42/B42</f>
        <v>0.25144508670520233</v>
      </c>
      <c r="G42" s="58">
        <v>124</v>
      </c>
      <c r="H42" s="91">
        <f t="shared" ref="H42:H55" si="17">G42/B42</f>
        <v>8.9595375722543349E-2</v>
      </c>
      <c r="I42" s="55">
        <f t="shared" ref="I42:I55" si="18">SUM(C42,E42,G42)</f>
        <v>1149</v>
      </c>
      <c r="J42" s="91">
        <f t="shared" ref="J42:J55" si="19">I42/B42</f>
        <v>0.8302023121387283</v>
      </c>
    </row>
    <row r="43" spans="1:10" x14ac:dyDescent="0.25">
      <c r="A43" s="90" t="s">
        <v>50</v>
      </c>
      <c r="B43" s="58">
        <v>13844</v>
      </c>
      <c r="C43" s="58">
        <v>1896</v>
      </c>
      <c r="D43" s="91">
        <f t="shared" si="15"/>
        <v>0.13695463738803815</v>
      </c>
      <c r="E43" s="58">
        <v>10912</v>
      </c>
      <c r="F43" s="91">
        <f t="shared" si="16"/>
        <v>0.78821149956659919</v>
      </c>
      <c r="G43" s="58">
        <v>972</v>
      </c>
      <c r="H43" s="91">
        <f t="shared" si="17"/>
        <v>7.021092169893095E-2</v>
      </c>
      <c r="I43" s="55">
        <f t="shared" si="18"/>
        <v>13780</v>
      </c>
      <c r="J43" s="91">
        <f t="shared" si="19"/>
        <v>0.99537705865356829</v>
      </c>
    </row>
    <row r="44" spans="1:10" x14ac:dyDescent="0.25">
      <c r="A44" s="90" t="s">
        <v>51</v>
      </c>
      <c r="B44" s="58">
        <v>23170</v>
      </c>
      <c r="C44" s="58">
        <v>0</v>
      </c>
      <c r="D44" s="91">
        <f t="shared" si="15"/>
        <v>0</v>
      </c>
      <c r="E44" s="58">
        <v>0</v>
      </c>
      <c r="F44" s="91">
        <f t="shared" si="16"/>
        <v>0</v>
      </c>
      <c r="G44" s="58">
        <v>0</v>
      </c>
      <c r="H44" s="91">
        <f t="shared" si="17"/>
        <v>0</v>
      </c>
      <c r="I44" s="55">
        <f t="shared" si="18"/>
        <v>0</v>
      </c>
      <c r="J44" s="91">
        <f t="shared" si="19"/>
        <v>0</v>
      </c>
    </row>
    <row r="45" spans="1:10" x14ac:dyDescent="0.25">
      <c r="A45" s="90" t="s">
        <v>52</v>
      </c>
      <c r="B45" s="58">
        <v>265714</v>
      </c>
      <c r="C45" s="58">
        <v>11584</v>
      </c>
      <c r="D45" s="91">
        <f t="shared" si="15"/>
        <v>4.3595745801877209E-2</v>
      </c>
      <c r="E45" s="58">
        <v>6805</v>
      </c>
      <c r="F45" s="91">
        <f t="shared" si="16"/>
        <v>2.56102425916587E-2</v>
      </c>
      <c r="G45" s="58">
        <v>13</v>
      </c>
      <c r="H45" s="91">
        <f t="shared" si="17"/>
        <v>4.8924783790090097E-5</v>
      </c>
      <c r="I45" s="55">
        <f t="shared" si="18"/>
        <v>18402</v>
      </c>
      <c r="J45" s="91">
        <f t="shared" si="19"/>
        <v>6.9254913177326002E-2</v>
      </c>
    </row>
    <row r="46" spans="1:10" x14ac:dyDescent="0.25">
      <c r="A46" s="90" t="s">
        <v>53</v>
      </c>
      <c r="B46" s="58">
        <v>93</v>
      </c>
      <c r="C46" s="58">
        <v>95</v>
      </c>
      <c r="D46" s="91">
        <f t="shared" si="15"/>
        <v>1.021505376344086</v>
      </c>
      <c r="E46" s="58">
        <v>0</v>
      </c>
      <c r="F46" s="91">
        <f t="shared" si="16"/>
        <v>0</v>
      </c>
      <c r="G46" s="58">
        <v>0</v>
      </c>
      <c r="H46" s="91">
        <f t="shared" si="17"/>
        <v>0</v>
      </c>
      <c r="I46" s="55">
        <f t="shared" si="18"/>
        <v>95</v>
      </c>
      <c r="J46" s="91">
        <f t="shared" si="19"/>
        <v>1.021505376344086</v>
      </c>
    </row>
    <row r="47" spans="1:10" x14ac:dyDescent="0.25">
      <c r="A47" s="90" t="s">
        <v>54</v>
      </c>
      <c r="B47" s="58">
        <v>1</v>
      </c>
      <c r="C47" s="58">
        <v>0</v>
      </c>
      <c r="D47" s="91">
        <f t="shared" si="15"/>
        <v>0</v>
      </c>
      <c r="E47" s="58">
        <v>0</v>
      </c>
      <c r="F47" s="91">
        <f t="shared" si="16"/>
        <v>0</v>
      </c>
      <c r="G47" s="58">
        <v>0</v>
      </c>
      <c r="H47" s="91">
        <f t="shared" si="17"/>
        <v>0</v>
      </c>
      <c r="I47" s="55">
        <f t="shared" si="18"/>
        <v>0</v>
      </c>
      <c r="J47" s="91">
        <f t="shared" si="19"/>
        <v>0</v>
      </c>
    </row>
    <row r="48" spans="1:10" x14ac:dyDescent="0.25">
      <c r="A48" s="90" t="s">
        <v>55</v>
      </c>
      <c r="B48" s="58">
        <v>55</v>
      </c>
      <c r="C48" s="58">
        <v>0.92669284448442768</v>
      </c>
      <c r="D48" s="91">
        <f t="shared" si="15"/>
        <v>1.6848960808807777E-2</v>
      </c>
      <c r="E48" s="58">
        <v>53</v>
      </c>
      <c r="F48" s="91">
        <f t="shared" si="16"/>
        <v>0.96363636363636362</v>
      </c>
      <c r="G48" s="58">
        <v>2</v>
      </c>
      <c r="H48" s="91">
        <f t="shared" si="17"/>
        <v>3.6363636363636362E-2</v>
      </c>
      <c r="I48" s="55">
        <f t="shared" si="18"/>
        <v>55.926692844484428</v>
      </c>
      <c r="J48" s="91">
        <f t="shared" si="19"/>
        <v>1.0168489608088078</v>
      </c>
    </row>
    <row r="49" spans="1:10" x14ac:dyDescent="0.25">
      <c r="A49" s="90" t="s">
        <v>56</v>
      </c>
      <c r="B49" s="58">
        <v>6441</v>
      </c>
      <c r="C49" s="58">
        <v>0</v>
      </c>
      <c r="D49" s="91">
        <f t="shared" si="15"/>
        <v>0</v>
      </c>
      <c r="E49" s="58">
        <v>0</v>
      </c>
      <c r="F49" s="91">
        <f t="shared" si="16"/>
        <v>0</v>
      </c>
      <c r="G49" s="58">
        <v>0</v>
      </c>
      <c r="H49" s="91">
        <f t="shared" si="17"/>
        <v>0</v>
      </c>
      <c r="I49" s="55">
        <f t="shared" si="18"/>
        <v>0</v>
      </c>
      <c r="J49" s="91">
        <f t="shared" si="19"/>
        <v>0</v>
      </c>
    </row>
    <row r="50" spans="1:10" x14ac:dyDescent="0.25">
      <c r="A50" s="90" t="s">
        <v>57</v>
      </c>
      <c r="B50" s="58">
        <v>5355</v>
      </c>
      <c r="C50" s="58">
        <v>684</v>
      </c>
      <c r="D50" s="91">
        <f t="shared" si="15"/>
        <v>0.12773109243697478</v>
      </c>
      <c r="E50" s="58">
        <v>4668</v>
      </c>
      <c r="F50" s="91">
        <f t="shared" si="16"/>
        <v>0.87170868347338937</v>
      </c>
      <c r="G50" s="58">
        <v>0</v>
      </c>
      <c r="H50" s="91">
        <f t="shared" si="17"/>
        <v>0</v>
      </c>
      <c r="I50" s="55">
        <f t="shared" si="18"/>
        <v>5352</v>
      </c>
      <c r="J50" s="91">
        <f t="shared" si="19"/>
        <v>0.99943977591036415</v>
      </c>
    </row>
    <row r="51" spans="1:10" x14ac:dyDescent="0.25">
      <c r="A51" s="90" t="s">
        <v>58</v>
      </c>
      <c r="B51" s="58">
        <v>54630</v>
      </c>
      <c r="C51" s="58">
        <v>3335</v>
      </c>
      <c r="D51" s="91">
        <f t="shared" si="15"/>
        <v>6.1047043748855938E-2</v>
      </c>
      <c r="E51" s="58">
        <v>352</v>
      </c>
      <c r="F51" s="91">
        <f t="shared" si="16"/>
        <v>6.4433461468057845E-3</v>
      </c>
      <c r="G51" s="58">
        <v>0</v>
      </c>
      <c r="H51" s="91">
        <f t="shared" si="17"/>
        <v>0</v>
      </c>
      <c r="I51" s="55">
        <f t="shared" si="18"/>
        <v>3687</v>
      </c>
      <c r="J51" s="91">
        <f t="shared" si="19"/>
        <v>6.7490389895661723E-2</v>
      </c>
    </row>
    <row r="52" spans="1:10" x14ac:dyDescent="0.25">
      <c r="A52" s="90" t="s">
        <v>59</v>
      </c>
      <c r="B52" s="58">
        <v>750</v>
      </c>
      <c r="C52" s="58">
        <v>492</v>
      </c>
      <c r="D52" s="91">
        <f t="shared" si="15"/>
        <v>0.65600000000000003</v>
      </c>
      <c r="E52" s="58">
        <v>259</v>
      </c>
      <c r="F52" s="91">
        <f t="shared" si="16"/>
        <v>0.34533333333333333</v>
      </c>
      <c r="G52" s="58">
        <v>0</v>
      </c>
      <c r="H52" s="91">
        <f t="shared" si="17"/>
        <v>0</v>
      </c>
      <c r="I52" s="55">
        <f t="shared" si="18"/>
        <v>751</v>
      </c>
      <c r="J52" s="91">
        <f t="shared" si="19"/>
        <v>1.0013333333333334</v>
      </c>
    </row>
    <row r="53" spans="1:10" x14ac:dyDescent="0.25">
      <c r="A53" s="90" t="s">
        <v>60</v>
      </c>
      <c r="B53" s="58">
        <v>46</v>
      </c>
      <c r="C53" s="58">
        <v>0</v>
      </c>
      <c r="D53" s="91">
        <f t="shared" si="15"/>
        <v>0</v>
      </c>
      <c r="E53" s="58">
        <v>7</v>
      </c>
      <c r="F53" s="91">
        <f t="shared" si="16"/>
        <v>0.15217391304347827</v>
      </c>
      <c r="G53" s="58">
        <v>41</v>
      </c>
      <c r="H53" s="91">
        <f t="shared" si="17"/>
        <v>0.89130434782608692</v>
      </c>
      <c r="I53" s="55">
        <f t="shared" si="18"/>
        <v>48</v>
      </c>
      <c r="J53" s="91">
        <f t="shared" si="19"/>
        <v>1.0434782608695652</v>
      </c>
    </row>
    <row r="54" spans="1:10" x14ac:dyDescent="0.25">
      <c r="A54" s="90" t="s">
        <v>61</v>
      </c>
      <c r="B54" s="58">
        <v>121296</v>
      </c>
      <c r="C54" s="58">
        <v>42380</v>
      </c>
      <c r="D54" s="91">
        <f t="shared" si="15"/>
        <v>0.34939321989183486</v>
      </c>
      <c r="E54" s="58">
        <v>77191</v>
      </c>
      <c r="F54" s="91">
        <f t="shared" si="16"/>
        <v>0.6363853713230444</v>
      </c>
      <c r="G54" s="58">
        <v>0</v>
      </c>
      <c r="H54" s="91">
        <f t="shared" si="17"/>
        <v>0</v>
      </c>
      <c r="I54" s="55">
        <f t="shared" si="18"/>
        <v>119571</v>
      </c>
      <c r="J54" s="91">
        <f t="shared" si="19"/>
        <v>0.98577859121487932</v>
      </c>
    </row>
    <row r="55" spans="1:10" x14ac:dyDescent="0.25">
      <c r="A55" s="90" t="s">
        <v>62</v>
      </c>
      <c r="B55" s="58">
        <v>8874</v>
      </c>
      <c r="C55" s="58">
        <v>2892</v>
      </c>
      <c r="D55" s="91">
        <f t="shared" si="15"/>
        <v>0.32589587559161598</v>
      </c>
      <c r="E55" s="58">
        <v>887</v>
      </c>
      <c r="F55" s="91">
        <f t="shared" si="16"/>
        <v>9.9954924498535047E-2</v>
      </c>
      <c r="G55" s="58">
        <v>0</v>
      </c>
      <c r="H55" s="91">
        <f t="shared" si="17"/>
        <v>0</v>
      </c>
      <c r="I55" s="55">
        <f t="shared" si="18"/>
        <v>3779</v>
      </c>
      <c r="J55" s="91">
        <f t="shared" si="19"/>
        <v>0.42585080009015103</v>
      </c>
    </row>
    <row r="56" spans="1:10" x14ac:dyDescent="0.25">
      <c r="A56" s="90" t="s">
        <v>63</v>
      </c>
      <c r="B56" s="111" t="s">
        <v>36</v>
      </c>
      <c r="C56" s="111" t="s">
        <v>36</v>
      </c>
      <c r="D56" s="111" t="s">
        <v>36</v>
      </c>
      <c r="E56" s="111" t="s">
        <v>36</v>
      </c>
      <c r="F56" s="111" t="s">
        <v>36</v>
      </c>
      <c r="G56" s="111" t="s">
        <v>36</v>
      </c>
      <c r="H56" s="111" t="s">
        <v>36</v>
      </c>
      <c r="I56" s="111" t="s">
        <v>36</v>
      </c>
      <c r="J56" s="111" t="s">
        <v>36</v>
      </c>
    </row>
    <row r="57" spans="1:10" x14ac:dyDescent="0.25">
      <c r="A57" s="90" t="s">
        <v>64</v>
      </c>
      <c r="B57" s="58">
        <v>22209</v>
      </c>
      <c r="C57" s="58">
        <v>13729</v>
      </c>
      <c r="D57" s="91">
        <f>C57/B57</f>
        <v>0.61817281282363001</v>
      </c>
      <c r="E57" s="58">
        <v>6576</v>
      </c>
      <c r="F57" s="91">
        <f>E57/B57</f>
        <v>0.29609617722544912</v>
      </c>
      <c r="G57" s="58">
        <v>0</v>
      </c>
      <c r="H57" s="91">
        <f>G57/B57</f>
        <v>0</v>
      </c>
      <c r="I57" s="55">
        <f>SUM(C57,E57,G57)</f>
        <v>20305</v>
      </c>
      <c r="J57" s="91">
        <f>I57/B57</f>
        <v>0.91426899004907924</v>
      </c>
    </row>
    <row r="58" spans="1:10" x14ac:dyDescent="0.25">
      <c r="A58" s="90" t="s">
        <v>65</v>
      </c>
      <c r="B58" s="58">
        <v>38</v>
      </c>
      <c r="C58" s="58">
        <v>0</v>
      </c>
      <c r="D58" s="91">
        <f>C58/B58</f>
        <v>0</v>
      </c>
      <c r="E58" s="58">
        <v>0</v>
      </c>
      <c r="F58" s="91">
        <f>E58/B58</f>
        <v>0</v>
      </c>
      <c r="G58" s="58">
        <v>38</v>
      </c>
      <c r="H58" s="91">
        <f>G58/B58</f>
        <v>1</v>
      </c>
      <c r="I58" s="55">
        <f>SUM(C58,E58,G58)</f>
        <v>38</v>
      </c>
      <c r="J58" s="91">
        <f>I58/B58</f>
        <v>1</v>
      </c>
    </row>
    <row r="59" spans="1:10" x14ac:dyDescent="0.25">
      <c r="A59" s="90" t="s">
        <v>66</v>
      </c>
      <c r="B59" s="58">
        <v>23068</v>
      </c>
      <c r="C59" s="58">
        <v>638</v>
      </c>
      <c r="D59" s="91">
        <f>C59/B59</f>
        <v>2.765736084619386E-2</v>
      </c>
      <c r="E59" s="58">
        <v>5</v>
      </c>
      <c r="F59" s="91">
        <f>E59/B59</f>
        <v>2.1675047685104908E-4</v>
      </c>
      <c r="G59" s="58">
        <v>0</v>
      </c>
      <c r="H59" s="91">
        <f>G59/B59</f>
        <v>0</v>
      </c>
      <c r="I59" s="55">
        <f>SUM(C59,E59,G59)</f>
        <v>643</v>
      </c>
      <c r="J59" s="91">
        <f>I59/B59</f>
        <v>2.787411132304491E-2</v>
      </c>
    </row>
    <row r="60" spans="1:10" s="41" customFormat="1" x14ac:dyDescent="0.25">
      <c r="A60" s="92" t="s">
        <v>108</v>
      </c>
      <c r="B60" s="93">
        <f>SUM(B4:B59)</f>
        <v>1903714</v>
      </c>
      <c r="C60" s="94">
        <f>SUM(C4:C59)</f>
        <v>365976.92669284448</v>
      </c>
      <c r="D60" s="42">
        <f>C60/B60</f>
        <v>0.19224364935743735</v>
      </c>
      <c r="E60" s="94">
        <f>SUM(E4:E59)</f>
        <v>269145</v>
      </c>
      <c r="F60" s="42">
        <f>E60/B60</f>
        <v>0.14137890460436808</v>
      </c>
      <c r="G60" s="94">
        <f>SUM(G4:G59)</f>
        <v>19813</v>
      </c>
      <c r="H60" s="42">
        <f>G60/B60</f>
        <v>1.0407550714025321E-2</v>
      </c>
      <c r="I60" s="76">
        <f>SUM(I4:I59)</f>
        <v>654934.92669284448</v>
      </c>
      <c r="J60" s="42">
        <f>I60/B60</f>
        <v>0.34403010467583078</v>
      </c>
    </row>
    <row r="61" spans="1:10" s="36" customFormat="1" ht="26.4" x14ac:dyDescent="0.3">
      <c r="A61" s="1"/>
      <c r="B61" s="35" t="s">
        <v>114</v>
      </c>
      <c r="C61" s="35" t="s">
        <v>114</v>
      </c>
      <c r="D61" s="3" t="s">
        <v>9</v>
      </c>
      <c r="E61" s="35" t="s">
        <v>114</v>
      </c>
      <c r="F61" s="3" t="s">
        <v>9</v>
      </c>
      <c r="G61" s="35" t="s">
        <v>114</v>
      </c>
      <c r="H61" s="3" t="s">
        <v>9</v>
      </c>
      <c r="I61" s="35" t="s">
        <v>114</v>
      </c>
      <c r="J61" s="89" t="s">
        <v>9</v>
      </c>
    </row>
    <row r="62" spans="1:10" s="36" customFormat="1" ht="92.4" customHeight="1" x14ac:dyDescent="0.3">
      <c r="A62" s="87"/>
      <c r="B62" s="35" t="s">
        <v>109</v>
      </c>
      <c r="C62" s="146" t="s">
        <v>110</v>
      </c>
      <c r="D62" s="146"/>
      <c r="E62" s="148" t="s">
        <v>111</v>
      </c>
      <c r="F62" s="148"/>
      <c r="G62" s="149" t="s">
        <v>112</v>
      </c>
      <c r="H62" s="149"/>
      <c r="I62" s="153" t="s">
        <v>113</v>
      </c>
      <c r="J62" s="153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16D4-1A14-43DF-92EC-5BA26E04D7AE}">
  <dimension ref="A1:J62"/>
  <sheetViews>
    <sheetView topLeftCell="A49" zoomScale="70" zoomScaleNormal="70" workbookViewId="0">
      <selection activeCell="B58" sqref="B58:J58"/>
    </sheetView>
  </sheetViews>
  <sheetFormatPr defaultColWidth="8.88671875" defaultRowHeight="14.4" x14ac:dyDescent="0.3"/>
  <cols>
    <col min="1" max="1" width="33.88671875" style="47" customWidth="1"/>
    <col min="2" max="2" width="17.44140625" style="7" customWidth="1"/>
    <col min="3" max="3" width="26.88671875" style="51" customWidth="1"/>
    <col min="4" max="4" width="9.109375" style="47" customWidth="1"/>
    <col min="5" max="5" width="24" style="51" customWidth="1"/>
    <col min="6" max="6" width="8.88671875" style="47" customWidth="1"/>
    <col min="7" max="7" width="25.44140625" style="51" customWidth="1"/>
    <col min="8" max="8" width="11.44140625" style="47" customWidth="1"/>
    <col min="9" max="9" width="24" style="51" customWidth="1"/>
    <col min="10" max="16384" width="8.88671875" style="47"/>
  </cols>
  <sheetData>
    <row r="1" spans="1:10" ht="75.599999999999994" customHeight="1" x14ac:dyDescent="0.3">
      <c r="A1" s="45" t="s">
        <v>115</v>
      </c>
      <c r="B1" s="46" t="s">
        <v>116</v>
      </c>
      <c r="C1" s="156" t="s">
        <v>117</v>
      </c>
      <c r="D1" s="156"/>
      <c r="E1" s="157" t="s">
        <v>118</v>
      </c>
      <c r="F1" s="157"/>
      <c r="G1" s="158" t="s">
        <v>119</v>
      </c>
      <c r="H1" s="158"/>
      <c r="I1" s="159" t="s">
        <v>120</v>
      </c>
      <c r="J1" s="159"/>
    </row>
    <row r="2" spans="1:10" s="18" customFormat="1" x14ac:dyDescent="0.25">
      <c r="A2" s="37" t="s">
        <v>97</v>
      </c>
      <c r="B2" s="120">
        <v>2018</v>
      </c>
      <c r="C2" s="133">
        <v>250</v>
      </c>
      <c r="D2" s="133"/>
      <c r="E2" s="133">
        <v>250</v>
      </c>
      <c r="F2" s="133"/>
      <c r="G2" s="133">
        <v>250</v>
      </c>
      <c r="H2" s="133"/>
      <c r="I2" s="133">
        <v>250</v>
      </c>
      <c r="J2" s="133"/>
    </row>
    <row r="3" spans="1:10" x14ac:dyDescent="0.3">
      <c r="A3" s="45" t="s">
        <v>7</v>
      </c>
      <c r="B3" s="46" t="s">
        <v>121</v>
      </c>
      <c r="C3" s="46" t="s">
        <v>121</v>
      </c>
      <c r="D3" s="49" t="s">
        <v>9</v>
      </c>
      <c r="E3" s="46" t="s">
        <v>121</v>
      </c>
      <c r="F3" s="49" t="s">
        <v>9</v>
      </c>
      <c r="G3" s="46" t="s">
        <v>121</v>
      </c>
      <c r="H3" s="49" t="s">
        <v>9</v>
      </c>
      <c r="I3" s="46" t="s">
        <v>121</v>
      </c>
      <c r="J3" s="50" t="s">
        <v>9</v>
      </c>
    </row>
    <row r="4" spans="1:10" x14ac:dyDescent="0.3">
      <c r="A4" s="47" t="s">
        <v>10</v>
      </c>
      <c r="B4" s="58">
        <v>201731</v>
      </c>
      <c r="C4" s="58">
        <v>56467</v>
      </c>
      <c r="D4" s="96">
        <f>IFERROR(C4/B4,0)</f>
        <v>0.27991235853686347</v>
      </c>
      <c r="E4" s="58">
        <v>19478</v>
      </c>
      <c r="F4" s="96">
        <f>IFERROR(E4/B4,0)</f>
        <v>9.6554322340146034E-2</v>
      </c>
      <c r="G4" s="58">
        <v>0</v>
      </c>
      <c r="H4" s="96">
        <f>IFERROR(G4/B4,0)</f>
        <v>0</v>
      </c>
      <c r="I4" s="55">
        <f>SUM(C4,E4,G4)</f>
        <v>75945</v>
      </c>
      <c r="J4" s="96">
        <f>IFERROR(I4/B4,0)</f>
        <v>0.37646668087700946</v>
      </c>
    </row>
    <row r="5" spans="1:10" x14ac:dyDescent="0.3">
      <c r="A5" s="47" t="s">
        <v>11</v>
      </c>
      <c r="B5" s="58" t="s">
        <v>36</v>
      </c>
      <c r="C5" s="58" t="s">
        <v>36</v>
      </c>
      <c r="D5" s="65" t="s">
        <v>36</v>
      </c>
      <c r="E5" s="58" t="s">
        <v>36</v>
      </c>
      <c r="F5" s="65" t="s">
        <v>36</v>
      </c>
      <c r="G5" s="58" t="s">
        <v>36</v>
      </c>
      <c r="H5" s="65" t="s">
        <v>36</v>
      </c>
      <c r="I5" s="65" t="s">
        <v>36</v>
      </c>
      <c r="J5" s="65" t="s">
        <v>36</v>
      </c>
    </row>
    <row r="6" spans="1:10" x14ac:dyDescent="0.3">
      <c r="A6" s="47" t="s">
        <v>12</v>
      </c>
      <c r="B6" s="58">
        <v>34284</v>
      </c>
      <c r="C6" s="58">
        <v>28110</v>
      </c>
      <c r="D6" s="96">
        <f>IFERROR(C6/B6,0)</f>
        <v>0.81991599579979002</v>
      </c>
      <c r="E6" s="58">
        <v>3519</v>
      </c>
      <c r="F6" s="96">
        <f>IFERROR(E6/B6,0)</f>
        <v>0.10264263213160658</v>
      </c>
      <c r="G6" s="58">
        <v>0</v>
      </c>
      <c r="H6" s="96">
        <f>IFERROR(G6/B6,0)</f>
        <v>0</v>
      </c>
      <c r="I6" s="55">
        <f>SUM(C6,E6,G6)</f>
        <v>31629</v>
      </c>
      <c r="J6" s="96">
        <f>IFERROR(I6/B6,0)</f>
        <v>0.92255862793139654</v>
      </c>
    </row>
    <row r="7" spans="1:10" x14ac:dyDescent="0.3">
      <c r="A7" s="47" t="s">
        <v>13</v>
      </c>
      <c r="B7" s="58" t="s">
        <v>36</v>
      </c>
      <c r="C7" s="58" t="s">
        <v>36</v>
      </c>
      <c r="D7" s="65" t="s">
        <v>36</v>
      </c>
      <c r="E7" s="58" t="s">
        <v>36</v>
      </c>
      <c r="F7" s="65" t="s">
        <v>36</v>
      </c>
      <c r="G7" s="58" t="s">
        <v>36</v>
      </c>
      <c r="H7" s="65" t="s">
        <v>36</v>
      </c>
      <c r="I7" s="65" t="s">
        <v>36</v>
      </c>
      <c r="J7" s="65" t="s">
        <v>36</v>
      </c>
    </row>
    <row r="8" spans="1:10" x14ac:dyDescent="0.3">
      <c r="A8" s="47" t="s">
        <v>14</v>
      </c>
      <c r="B8" s="58">
        <v>82496</v>
      </c>
      <c r="C8" s="58">
        <v>60842</v>
      </c>
      <c r="D8" s="96">
        <f>IFERROR(C8/B8,0)</f>
        <v>0.73751454615981382</v>
      </c>
      <c r="E8" s="58">
        <v>0</v>
      </c>
      <c r="F8" s="96">
        <f>IFERROR(E8/B8,0)</f>
        <v>0</v>
      </c>
      <c r="G8" s="58">
        <v>0</v>
      </c>
      <c r="H8" s="96">
        <f>IFERROR(G8/B8,0)</f>
        <v>0</v>
      </c>
      <c r="I8" s="55">
        <f>SUM(C8,E8,G8)</f>
        <v>60842</v>
      </c>
      <c r="J8" s="96">
        <f>IFERROR(I8/B8,0)</f>
        <v>0.73751454615981382</v>
      </c>
    </row>
    <row r="9" spans="1:10" x14ac:dyDescent="0.3">
      <c r="A9" s="47" t="s">
        <v>15</v>
      </c>
      <c r="B9" s="58">
        <v>68471</v>
      </c>
      <c r="C9" s="58">
        <v>23761</v>
      </c>
      <c r="D9" s="96">
        <f>IFERROR(C9/B9,0)</f>
        <v>0.34702282718231076</v>
      </c>
      <c r="E9" s="58">
        <v>0</v>
      </c>
      <c r="F9" s="96">
        <f>IFERROR(E9/B9,0)</f>
        <v>0</v>
      </c>
      <c r="G9" s="58">
        <v>0</v>
      </c>
      <c r="H9" s="96">
        <f>IFERROR(G9/B9,0)</f>
        <v>0</v>
      </c>
      <c r="I9" s="55">
        <f>SUM(C9,E9,G9)</f>
        <v>23761</v>
      </c>
      <c r="J9" s="96">
        <f>IFERROR(I9/B9,0)</f>
        <v>0.34702282718231076</v>
      </c>
    </row>
    <row r="10" spans="1:10" x14ac:dyDescent="0.3">
      <c r="A10" s="47" t="s">
        <v>16</v>
      </c>
      <c r="B10" s="58">
        <v>5281</v>
      </c>
      <c r="C10" s="58">
        <v>0</v>
      </c>
      <c r="D10" s="96">
        <f>IFERROR(C10/B10,0)</f>
        <v>0</v>
      </c>
      <c r="E10" s="58">
        <v>0</v>
      </c>
      <c r="F10" s="96">
        <f>IFERROR(E10/B10,0)</f>
        <v>0</v>
      </c>
      <c r="G10" s="58">
        <v>0</v>
      </c>
      <c r="H10" s="96">
        <f>IFERROR(G10/B10,0)</f>
        <v>0</v>
      </c>
      <c r="I10" s="55">
        <f>SUM(C10,E10,G10)</f>
        <v>0</v>
      </c>
      <c r="J10" s="96">
        <f>IFERROR(I10/B10,0)</f>
        <v>0</v>
      </c>
    </row>
    <row r="11" spans="1:10" x14ac:dyDescent="0.3">
      <c r="A11" s="47" t="s">
        <v>17</v>
      </c>
      <c r="B11" s="58" t="s">
        <v>36</v>
      </c>
      <c r="C11" s="58" t="s">
        <v>36</v>
      </c>
      <c r="D11" s="65" t="s">
        <v>36</v>
      </c>
      <c r="E11" s="58" t="s">
        <v>36</v>
      </c>
      <c r="F11" s="65" t="s">
        <v>36</v>
      </c>
      <c r="G11" s="58" t="s">
        <v>36</v>
      </c>
      <c r="H11" s="65" t="s">
        <v>36</v>
      </c>
      <c r="I11" s="65" t="s">
        <v>36</v>
      </c>
      <c r="J11" s="65" t="s">
        <v>36</v>
      </c>
    </row>
    <row r="12" spans="1:10" x14ac:dyDescent="0.3">
      <c r="A12" s="47" t="s">
        <v>18</v>
      </c>
      <c r="B12" s="58">
        <v>59032</v>
      </c>
      <c r="C12" s="58">
        <v>0</v>
      </c>
      <c r="D12" s="96">
        <f>IFERROR(C12/B12,0)</f>
        <v>0</v>
      </c>
      <c r="E12" s="58">
        <v>0</v>
      </c>
      <c r="F12" s="96">
        <f>IFERROR(E12/B12,0)</f>
        <v>0</v>
      </c>
      <c r="G12" s="58">
        <v>0</v>
      </c>
      <c r="H12" s="96">
        <f>IFERROR(G12/B12,0)</f>
        <v>0</v>
      </c>
      <c r="I12" s="55">
        <f>SUM(C12,E12,G12)</f>
        <v>0</v>
      </c>
      <c r="J12" s="96">
        <f>IFERROR(I12/B12,0)</f>
        <v>0</v>
      </c>
    </row>
    <row r="13" spans="1:10" x14ac:dyDescent="0.3">
      <c r="A13" s="47" t="s">
        <v>19</v>
      </c>
      <c r="B13" s="58">
        <v>1307897</v>
      </c>
      <c r="C13" s="58">
        <v>374088.99999999988</v>
      </c>
      <c r="D13" s="96">
        <f>IFERROR(C13/B13,0)</f>
        <v>0.28602328776654423</v>
      </c>
      <c r="E13" s="58">
        <v>57002</v>
      </c>
      <c r="F13" s="96">
        <f>IFERROR(E13/B13,0)</f>
        <v>4.3582942693499563E-2</v>
      </c>
      <c r="G13" s="58">
        <v>5968</v>
      </c>
      <c r="H13" s="96">
        <f>IFERROR(G13/B13,0)</f>
        <v>4.5630504542788922E-3</v>
      </c>
      <c r="I13" s="55">
        <f>SUM(C13,E13,G13)</f>
        <v>437058.99999999988</v>
      </c>
      <c r="J13" s="96">
        <f>IFERROR(I13/B13,0)</f>
        <v>0.33416928091432269</v>
      </c>
    </row>
    <row r="14" spans="1:10" x14ac:dyDescent="0.3">
      <c r="A14" s="47" t="s">
        <v>20</v>
      </c>
      <c r="B14" s="58" t="s">
        <v>36</v>
      </c>
      <c r="C14" s="58" t="s">
        <v>36</v>
      </c>
      <c r="D14" s="65" t="s">
        <v>36</v>
      </c>
      <c r="E14" s="58" t="s">
        <v>36</v>
      </c>
      <c r="F14" s="65" t="s">
        <v>36</v>
      </c>
      <c r="G14" s="58" t="s">
        <v>36</v>
      </c>
      <c r="H14" s="65" t="s">
        <v>36</v>
      </c>
      <c r="I14" s="65" t="s">
        <v>36</v>
      </c>
      <c r="J14" s="65" t="s">
        <v>36</v>
      </c>
    </row>
    <row r="15" spans="1:10" x14ac:dyDescent="0.3">
      <c r="A15" s="47" t="s">
        <v>21</v>
      </c>
      <c r="B15" s="58">
        <v>52800</v>
      </c>
      <c r="C15" s="58">
        <v>0</v>
      </c>
      <c r="D15" s="96">
        <f>IFERROR(C15/B15,0)</f>
        <v>0</v>
      </c>
      <c r="E15" s="58">
        <v>0</v>
      </c>
      <c r="F15" s="96">
        <f>IFERROR(E15/B15,0)</f>
        <v>0</v>
      </c>
      <c r="G15" s="58">
        <v>0</v>
      </c>
      <c r="H15" s="96">
        <f>IFERROR(G15/B15,0)</f>
        <v>0</v>
      </c>
      <c r="I15" s="55">
        <f>SUM(C15,E15,G15)</f>
        <v>0</v>
      </c>
      <c r="J15" s="96">
        <f>IFERROR(I15/B15,0)</f>
        <v>0</v>
      </c>
    </row>
    <row r="16" spans="1:10" x14ac:dyDescent="0.3">
      <c r="A16" s="47" t="s">
        <v>22</v>
      </c>
      <c r="B16" s="58" t="s">
        <v>36</v>
      </c>
      <c r="C16" s="58" t="s">
        <v>36</v>
      </c>
      <c r="D16" s="65" t="s">
        <v>36</v>
      </c>
      <c r="E16" s="58" t="s">
        <v>36</v>
      </c>
      <c r="F16" s="65" t="s">
        <v>36</v>
      </c>
      <c r="G16" s="58" t="s">
        <v>36</v>
      </c>
      <c r="H16" s="65" t="s">
        <v>36</v>
      </c>
      <c r="I16" s="65" t="s">
        <v>36</v>
      </c>
      <c r="J16" s="65" t="s">
        <v>36</v>
      </c>
    </row>
    <row r="17" spans="1:10" x14ac:dyDescent="0.3">
      <c r="A17" s="47" t="s">
        <v>23</v>
      </c>
      <c r="B17" s="58" t="s">
        <v>36</v>
      </c>
      <c r="C17" s="58" t="s">
        <v>36</v>
      </c>
      <c r="D17" s="65" t="s">
        <v>36</v>
      </c>
      <c r="E17" s="58" t="s">
        <v>36</v>
      </c>
      <c r="F17" s="65" t="s">
        <v>36</v>
      </c>
      <c r="G17" s="58" t="s">
        <v>36</v>
      </c>
      <c r="H17" s="65" t="s">
        <v>36</v>
      </c>
      <c r="I17" s="65" t="s">
        <v>36</v>
      </c>
      <c r="J17" s="65" t="s">
        <v>36</v>
      </c>
    </row>
    <row r="18" spans="1:10" x14ac:dyDescent="0.3">
      <c r="A18" s="47" t="s">
        <v>24</v>
      </c>
      <c r="B18" s="58">
        <v>42894</v>
      </c>
      <c r="C18" s="58">
        <v>20806</v>
      </c>
      <c r="D18" s="96">
        <f>IFERROR(C18/B18,0)</f>
        <v>0.4850561850142211</v>
      </c>
      <c r="E18" s="58">
        <v>16836</v>
      </c>
      <c r="F18" s="96">
        <f>IFERROR(E18/B18,0)</f>
        <v>0.39250244789481048</v>
      </c>
      <c r="G18" s="58">
        <v>0</v>
      </c>
      <c r="H18" s="96">
        <f>IFERROR(G18/B18,0)</f>
        <v>0</v>
      </c>
      <c r="I18" s="55">
        <f>SUM(C18,E18,G18)</f>
        <v>37642</v>
      </c>
      <c r="J18" s="96">
        <f>IFERROR(I18/B18,0)</f>
        <v>0.87755863290903158</v>
      </c>
    </row>
    <row r="19" spans="1:10" x14ac:dyDescent="0.3">
      <c r="A19" s="47" t="s">
        <v>25</v>
      </c>
      <c r="B19" s="58" t="s">
        <v>36</v>
      </c>
      <c r="C19" s="58" t="s">
        <v>36</v>
      </c>
      <c r="D19" s="65" t="s">
        <v>36</v>
      </c>
      <c r="E19" s="58" t="s">
        <v>36</v>
      </c>
      <c r="F19" s="65" t="s">
        <v>36</v>
      </c>
      <c r="G19" s="58" t="s">
        <v>36</v>
      </c>
      <c r="H19" s="65" t="s">
        <v>36</v>
      </c>
      <c r="I19" s="65" t="s">
        <v>36</v>
      </c>
      <c r="J19" s="65" t="s">
        <v>36</v>
      </c>
    </row>
    <row r="20" spans="1:10" x14ac:dyDescent="0.3">
      <c r="A20" s="47" t="s">
        <v>26</v>
      </c>
      <c r="B20" s="58">
        <v>543720</v>
      </c>
      <c r="C20" s="58">
        <v>35747</v>
      </c>
      <c r="D20" s="96">
        <f>IFERROR(C20/B20,0)</f>
        <v>6.5745236518796435E-2</v>
      </c>
      <c r="E20" s="58">
        <v>0</v>
      </c>
      <c r="F20" s="96">
        <f>IFERROR(E20/B20,0)</f>
        <v>0</v>
      </c>
      <c r="G20" s="58">
        <v>0</v>
      </c>
      <c r="H20" s="96">
        <f>IFERROR(G20/B20,0)</f>
        <v>0</v>
      </c>
      <c r="I20" s="55">
        <f>SUM(C20,E20,G20)</f>
        <v>35747</v>
      </c>
      <c r="J20" s="96">
        <f>IFERROR(I20/B20,0)</f>
        <v>6.5745236518796435E-2</v>
      </c>
    </row>
    <row r="21" spans="1:10" x14ac:dyDescent="0.3">
      <c r="A21" s="47" t="s">
        <v>27</v>
      </c>
      <c r="B21" s="58">
        <v>154061</v>
      </c>
      <c r="C21" s="58">
        <v>39227</v>
      </c>
      <c r="D21" s="96">
        <f>IFERROR(C21/B21,0)</f>
        <v>0.25461992327714345</v>
      </c>
      <c r="E21" s="58">
        <v>7346</v>
      </c>
      <c r="F21" s="96">
        <f>IFERROR(E21/B21,0)</f>
        <v>4.7682411512323039E-2</v>
      </c>
      <c r="G21" s="58">
        <v>820</v>
      </c>
      <c r="H21" s="96">
        <f>IFERROR(G21/B21,0)</f>
        <v>5.322567035135433E-3</v>
      </c>
      <c r="I21" s="55">
        <f>SUM(C21,E21,G21)</f>
        <v>47393</v>
      </c>
      <c r="J21" s="96">
        <f>IFERROR(I21/B21,0)</f>
        <v>0.30762490182460195</v>
      </c>
    </row>
    <row r="22" spans="1:10" x14ac:dyDescent="0.3">
      <c r="A22" s="47" t="s">
        <v>28</v>
      </c>
      <c r="B22" s="58">
        <v>542923</v>
      </c>
      <c r="C22" s="58">
        <v>340850</v>
      </c>
      <c r="D22" s="96">
        <f>IFERROR(C22/B22,0)</f>
        <v>0.62780541623766173</v>
      </c>
      <c r="E22" s="58">
        <v>63195</v>
      </c>
      <c r="F22" s="96">
        <f>IFERROR(E22/B22,0)</f>
        <v>0.11639772122381996</v>
      </c>
      <c r="G22" s="58">
        <v>0</v>
      </c>
      <c r="H22" s="96">
        <f>IFERROR(G22/B22,0)</f>
        <v>0</v>
      </c>
      <c r="I22" s="55">
        <f>SUM(C22,E22,G22)</f>
        <v>404045</v>
      </c>
      <c r="J22" s="96">
        <f>IFERROR(I22/B22,0)</f>
        <v>0.7442031374614817</v>
      </c>
    </row>
    <row r="23" spans="1:10" x14ac:dyDescent="0.3">
      <c r="A23" s="47" t="s">
        <v>29</v>
      </c>
      <c r="B23" s="58">
        <v>47304</v>
      </c>
      <c r="C23" s="58">
        <v>31974</v>
      </c>
      <c r="D23" s="96">
        <f>IFERROR(C23/B23,0)</f>
        <v>0.67592592592592593</v>
      </c>
      <c r="E23" s="58">
        <v>11158</v>
      </c>
      <c r="F23" s="96">
        <f>IFERROR(E23/B23,0)</f>
        <v>0.2358785726365635</v>
      </c>
      <c r="G23" s="58">
        <v>0</v>
      </c>
      <c r="H23" s="96">
        <f>IFERROR(G23/B23,0)</f>
        <v>0</v>
      </c>
      <c r="I23" s="55">
        <f>SUM(C23,E23,G23)</f>
        <v>43132</v>
      </c>
      <c r="J23" s="96">
        <f>IFERROR(I23/B23,0)</f>
        <v>0.91180449856248946</v>
      </c>
    </row>
    <row r="24" spans="1:10" x14ac:dyDescent="0.3">
      <c r="A24" s="47" t="s">
        <v>30</v>
      </c>
      <c r="B24" s="58">
        <v>756912</v>
      </c>
      <c r="C24" s="58">
        <v>92206</v>
      </c>
      <c r="D24" s="96">
        <f>IFERROR(C24/B24,0)</f>
        <v>0.1218186526306889</v>
      </c>
      <c r="E24" s="58">
        <v>644</v>
      </c>
      <c r="F24" s="96">
        <f>IFERROR(E24/B24,0)</f>
        <v>8.5082545923436282E-4</v>
      </c>
      <c r="G24" s="58">
        <v>0</v>
      </c>
      <c r="H24" s="96">
        <f>IFERROR(G24/B24,0)</f>
        <v>0</v>
      </c>
      <c r="I24" s="55">
        <f>SUM(C24,E24,G24)</f>
        <v>92850</v>
      </c>
      <c r="J24" s="96">
        <f>IFERROR(I24/B24,0)</f>
        <v>0.12266947808992326</v>
      </c>
    </row>
    <row r="25" spans="1:10" x14ac:dyDescent="0.3">
      <c r="A25" s="47" t="s">
        <v>31</v>
      </c>
      <c r="B25" s="58" t="s">
        <v>36</v>
      </c>
      <c r="C25" s="58" t="s">
        <v>36</v>
      </c>
      <c r="D25" s="65" t="s">
        <v>36</v>
      </c>
      <c r="E25" s="58" t="s">
        <v>36</v>
      </c>
      <c r="F25" s="65" t="s">
        <v>36</v>
      </c>
      <c r="G25" s="58" t="s">
        <v>36</v>
      </c>
      <c r="H25" s="65" t="s">
        <v>36</v>
      </c>
      <c r="I25" s="65" t="s">
        <v>36</v>
      </c>
      <c r="J25" s="65" t="s">
        <v>36</v>
      </c>
    </row>
    <row r="26" spans="1:10" x14ac:dyDescent="0.3">
      <c r="A26" s="47" t="s">
        <v>32</v>
      </c>
      <c r="B26" s="58">
        <v>77754</v>
      </c>
      <c r="C26" s="58">
        <v>20558</v>
      </c>
      <c r="D26" s="96">
        <f>IFERROR(C26/B26,0)</f>
        <v>0.26439797309463181</v>
      </c>
      <c r="E26" s="58">
        <v>51169</v>
      </c>
      <c r="F26" s="96">
        <f>IFERROR(E26/B26,0)</f>
        <v>0.6580883298608432</v>
      </c>
      <c r="G26" s="58">
        <v>0</v>
      </c>
      <c r="H26" s="96">
        <f>IFERROR(G26/B26,0)</f>
        <v>0</v>
      </c>
      <c r="I26" s="55">
        <f>SUM(C26,E26,G26)</f>
        <v>71727</v>
      </c>
      <c r="J26" s="96">
        <f>IFERROR(I26/B26,0)</f>
        <v>0.92248630295547496</v>
      </c>
    </row>
    <row r="27" spans="1:10" x14ac:dyDescent="0.3">
      <c r="A27" s="47" t="s">
        <v>33</v>
      </c>
      <c r="B27" s="58">
        <v>95209</v>
      </c>
      <c r="C27" s="58">
        <v>30758</v>
      </c>
      <c r="D27" s="96">
        <f>IFERROR(C27/B27,0)</f>
        <v>0.32305769412555535</v>
      </c>
      <c r="E27" s="58">
        <v>0</v>
      </c>
      <c r="F27" s="96">
        <f>IFERROR(E27/B27,0)</f>
        <v>0</v>
      </c>
      <c r="G27" s="58">
        <v>0</v>
      </c>
      <c r="H27" s="96">
        <f>IFERROR(G27/B27,0)</f>
        <v>0</v>
      </c>
      <c r="I27" s="55">
        <f>SUM(C27,E27,G27)</f>
        <v>30758</v>
      </c>
      <c r="J27" s="96">
        <f>IFERROR(I27/B27,0)</f>
        <v>0.32305769412555535</v>
      </c>
    </row>
    <row r="28" spans="1:10" x14ac:dyDescent="0.3">
      <c r="A28" s="47" t="s">
        <v>34</v>
      </c>
      <c r="B28" s="58">
        <v>58461</v>
      </c>
      <c r="C28" s="58">
        <v>0</v>
      </c>
      <c r="D28" s="96">
        <f>IFERROR(C28/B28,0)</f>
        <v>0</v>
      </c>
      <c r="E28" s="58">
        <v>0</v>
      </c>
      <c r="F28" s="96">
        <f>IFERROR(E28/B28,0)</f>
        <v>0</v>
      </c>
      <c r="G28" s="58">
        <v>0</v>
      </c>
      <c r="H28" s="96">
        <f>IFERROR(G28/B28,0)</f>
        <v>0</v>
      </c>
      <c r="I28" s="55">
        <f>SUM(C28,E28,G28)</f>
        <v>0</v>
      </c>
      <c r="J28" s="96">
        <f>IFERROR(I28/B28,0)</f>
        <v>0</v>
      </c>
    </row>
    <row r="29" spans="1:10" x14ac:dyDescent="0.3">
      <c r="A29" s="47" t="s">
        <v>35</v>
      </c>
      <c r="B29" s="58" t="s">
        <v>36</v>
      </c>
      <c r="C29" s="58" t="s">
        <v>36</v>
      </c>
      <c r="D29" s="65" t="s">
        <v>36</v>
      </c>
      <c r="E29" s="58" t="s">
        <v>36</v>
      </c>
      <c r="F29" s="65" t="s">
        <v>36</v>
      </c>
      <c r="G29" s="58" t="s">
        <v>36</v>
      </c>
      <c r="H29" s="65" t="s">
        <v>36</v>
      </c>
      <c r="I29" s="65" t="s">
        <v>36</v>
      </c>
      <c r="J29" s="65" t="s">
        <v>36</v>
      </c>
    </row>
    <row r="30" spans="1:10" x14ac:dyDescent="0.3">
      <c r="A30" s="47" t="s">
        <v>37</v>
      </c>
      <c r="B30" s="58" t="s">
        <v>36</v>
      </c>
      <c r="C30" s="58" t="s">
        <v>36</v>
      </c>
      <c r="D30" s="65" t="s">
        <v>36</v>
      </c>
      <c r="E30" s="58" t="s">
        <v>36</v>
      </c>
      <c r="F30" s="65" t="s">
        <v>36</v>
      </c>
      <c r="G30" s="58" t="s">
        <v>36</v>
      </c>
      <c r="H30" s="65" t="s">
        <v>36</v>
      </c>
      <c r="I30" s="65" t="s">
        <v>36</v>
      </c>
      <c r="J30" s="65" t="s">
        <v>36</v>
      </c>
    </row>
    <row r="31" spans="1:10" x14ac:dyDescent="0.3">
      <c r="A31" s="47" t="s">
        <v>38</v>
      </c>
      <c r="B31" s="58" t="s">
        <v>36</v>
      </c>
      <c r="C31" s="58" t="s">
        <v>36</v>
      </c>
      <c r="D31" s="65" t="s">
        <v>36</v>
      </c>
      <c r="E31" s="58" t="s">
        <v>36</v>
      </c>
      <c r="F31" s="65" t="s">
        <v>36</v>
      </c>
      <c r="G31" s="58" t="s">
        <v>36</v>
      </c>
      <c r="H31" s="65" t="s">
        <v>36</v>
      </c>
      <c r="I31" s="65" t="s">
        <v>36</v>
      </c>
      <c r="J31" s="65" t="s">
        <v>36</v>
      </c>
    </row>
    <row r="32" spans="1:10" x14ac:dyDescent="0.3">
      <c r="A32" s="47" t="s">
        <v>39</v>
      </c>
      <c r="B32" s="58">
        <v>256242</v>
      </c>
      <c r="C32" s="58">
        <v>11366</v>
      </c>
      <c r="D32" s="96">
        <f>IFERROR(C32/B32,0)</f>
        <v>4.4356506739722606E-2</v>
      </c>
      <c r="E32" s="58">
        <v>0</v>
      </c>
      <c r="F32" s="96">
        <f>IFERROR(E32/B32,0)</f>
        <v>0</v>
      </c>
      <c r="G32" s="58">
        <v>0</v>
      </c>
      <c r="H32" s="96">
        <f>IFERROR(G32/B32,0)</f>
        <v>0</v>
      </c>
      <c r="I32" s="55">
        <f>SUM(C32,E32,G32)</f>
        <v>11366</v>
      </c>
      <c r="J32" s="96">
        <f>IFERROR(I32/B32,0)</f>
        <v>4.4356506739722606E-2</v>
      </c>
    </row>
    <row r="33" spans="1:10" x14ac:dyDescent="0.3">
      <c r="A33" s="47" t="s">
        <v>40</v>
      </c>
      <c r="B33" s="58">
        <v>110408</v>
      </c>
      <c r="C33" s="58">
        <v>72101</v>
      </c>
      <c r="D33" s="96">
        <f>IFERROR(C33/B33,0)</f>
        <v>0.65304144627200933</v>
      </c>
      <c r="E33" s="58">
        <v>5686</v>
      </c>
      <c r="F33" s="96">
        <f>IFERROR(E33/B33,0)</f>
        <v>5.1499891312223753E-2</v>
      </c>
      <c r="G33" s="58">
        <v>0</v>
      </c>
      <c r="H33" s="96">
        <f>IFERROR(G33/B33,0)</f>
        <v>0</v>
      </c>
      <c r="I33" s="55">
        <f>SUM(C33,E33,G33)</f>
        <v>77787</v>
      </c>
      <c r="J33" s="96">
        <f>IFERROR(I33/B33,0)</f>
        <v>0.70454133758423299</v>
      </c>
    </row>
    <row r="34" spans="1:10" x14ac:dyDescent="0.3">
      <c r="A34" s="47" t="s">
        <v>41</v>
      </c>
      <c r="B34" s="58" t="s">
        <v>36</v>
      </c>
      <c r="C34" s="58" t="s">
        <v>36</v>
      </c>
      <c r="D34" s="65" t="s">
        <v>36</v>
      </c>
      <c r="E34" s="58" t="s">
        <v>36</v>
      </c>
      <c r="F34" s="65" t="s">
        <v>36</v>
      </c>
      <c r="G34" s="58" t="s">
        <v>36</v>
      </c>
      <c r="H34" s="65" t="s">
        <v>36</v>
      </c>
      <c r="I34" s="65" t="s">
        <v>36</v>
      </c>
      <c r="J34" s="65" t="s">
        <v>36</v>
      </c>
    </row>
    <row r="35" spans="1:10" x14ac:dyDescent="0.3">
      <c r="A35" s="47" t="s">
        <v>42</v>
      </c>
      <c r="B35" s="58">
        <v>54172</v>
      </c>
      <c r="C35" s="58">
        <v>0</v>
      </c>
      <c r="D35" s="96">
        <f>IFERROR(C35/B35,0)</f>
        <v>0</v>
      </c>
      <c r="E35" s="58">
        <v>0</v>
      </c>
      <c r="F35" s="96">
        <f>IFERROR(E35/B35,0)</f>
        <v>0</v>
      </c>
      <c r="G35" s="58">
        <v>0</v>
      </c>
      <c r="H35" s="96">
        <f>IFERROR(G35/B35,0)</f>
        <v>0</v>
      </c>
      <c r="I35" s="55">
        <f>SUM(C35,E35,G35)</f>
        <v>0</v>
      </c>
      <c r="J35" s="96">
        <f>IFERROR(I35/B35,0)</f>
        <v>0</v>
      </c>
    </row>
    <row r="36" spans="1:10" x14ac:dyDescent="0.3">
      <c r="A36" s="47" t="s">
        <v>43</v>
      </c>
      <c r="B36" s="58" t="s">
        <v>36</v>
      </c>
      <c r="C36" s="58" t="s">
        <v>36</v>
      </c>
      <c r="D36" s="65" t="s">
        <v>36</v>
      </c>
      <c r="E36" s="58" t="s">
        <v>36</v>
      </c>
      <c r="F36" s="65" t="s">
        <v>36</v>
      </c>
      <c r="G36" s="58" t="s">
        <v>36</v>
      </c>
      <c r="H36" s="65" t="s">
        <v>36</v>
      </c>
      <c r="I36" s="65" t="s">
        <v>36</v>
      </c>
      <c r="J36" s="65" t="s">
        <v>36</v>
      </c>
    </row>
    <row r="37" spans="1:10" x14ac:dyDescent="0.3">
      <c r="A37" s="47" t="s">
        <v>44</v>
      </c>
      <c r="B37" s="58" t="s">
        <v>36</v>
      </c>
      <c r="C37" s="58" t="s">
        <v>36</v>
      </c>
      <c r="D37" s="65" t="s">
        <v>36</v>
      </c>
      <c r="E37" s="58" t="s">
        <v>36</v>
      </c>
      <c r="F37" s="65" t="s">
        <v>36</v>
      </c>
      <c r="G37" s="58" t="s">
        <v>36</v>
      </c>
      <c r="H37" s="65" t="s">
        <v>36</v>
      </c>
      <c r="I37" s="65" t="s">
        <v>36</v>
      </c>
      <c r="J37" s="65" t="s">
        <v>36</v>
      </c>
    </row>
    <row r="38" spans="1:10" x14ac:dyDescent="0.3">
      <c r="A38" s="47" t="s">
        <v>45</v>
      </c>
      <c r="B38" s="58" t="s">
        <v>36</v>
      </c>
      <c r="C38" s="58" t="s">
        <v>36</v>
      </c>
      <c r="D38" s="65" t="s">
        <v>36</v>
      </c>
      <c r="E38" s="58" t="s">
        <v>36</v>
      </c>
      <c r="F38" s="65" t="s">
        <v>36</v>
      </c>
      <c r="G38" s="58" t="s">
        <v>36</v>
      </c>
      <c r="H38" s="65" t="s">
        <v>36</v>
      </c>
      <c r="I38" s="65" t="s">
        <v>36</v>
      </c>
      <c r="J38" s="65" t="s">
        <v>36</v>
      </c>
    </row>
    <row r="39" spans="1:10" x14ac:dyDescent="0.3">
      <c r="A39" s="47" t="s">
        <v>46</v>
      </c>
      <c r="B39" s="58" t="s">
        <v>36</v>
      </c>
      <c r="C39" s="58" t="s">
        <v>36</v>
      </c>
      <c r="D39" s="65" t="s">
        <v>36</v>
      </c>
      <c r="E39" s="58" t="s">
        <v>36</v>
      </c>
      <c r="F39" s="65" t="s">
        <v>36</v>
      </c>
      <c r="G39" s="58" t="s">
        <v>36</v>
      </c>
      <c r="H39" s="65" t="s">
        <v>36</v>
      </c>
      <c r="I39" s="65" t="s">
        <v>36</v>
      </c>
      <c r="J39" s="65" t="s">
        <v>36</v>
      </c>
    </row>
    <row r="40" spans="1:10" x14ac:dyDescent="0.3">
      <c r="A40" s="47" t="s">
        <v>47</v>
      </c>
      <c r="B40" s="58">
        <v>235860</v>
      </c>
      <c r="C40" s="58">
        <v>86945</v>
      </c>
      <c r="D40" s="96">
        <f>IFERROR(C40/B40,0)</f>
        <v>0.36862969558212499</v>
      </c>
      <c r="E40" s="58">
        <v>56450</v>
      </c>
      <c r="F40" s="96">
        <f>IFERROR(E40/B40,0)</f>
        <v>0.23933689476808276</v>
      </c>
      <c r="G40" s="58">
        <v>0</v>
      </c>
      <c r="H40" s="96">
        <f>IFERROR(G40/B40,0)</f>
        <v>0</v>
      </c>
      <c r="I40" s="55">
        <f>SUM(C40,E40,G40)</f>
        <v>143395</v>
      </c>
      <c r="J40" s="96">
        <f>IFERROR(I40/B40,0)</f>
        <v>0.60796659035020773</v>
      </c>
    </row>
    <row r="41" spans="1:10" x14ac:dyDescent="0.3">
      <c r="A41" s="47" t="s">
        <v>48</v>
      </c>
      <c r="B41" s="58" t="s">
        <v>36</v>
      </c>
      <c r="C41" s="58" t="s">
        <v>36</v>
      </c>
      <c r="D41" s="65" t="s">
        <v>36</v>
      </c>
      <c r="E41" s="58" t="s">
        <v>36</v>
      </c>
      <c r="F41" s="65" t="s">
        <v>36</v>
      </c>
      <c r="G41" s="58" t="s">
        <v>36</v>
      </c>
      <c r="H41" s="65" t="s">
        <v>36</v>
      </c>
      <c r="I41" s="65" t="s">
        <v>36</v>
      </c>
      <c r="J41" s="65" t="s">
        <v>36</v>
      </c>
    </row>
    <row r="42" spans="1:10" x14ac:dyDescent="0.3">
      <c r="A42" s="47" t="s">
        <v>49</v>
      </c>
      <c r="B42" s="58" t="s">
        <v>36</v>
      </c>
      <c r="C42" s="58" t="s">
        <v>36</v>
      </c>
      <c r="D42" s="65" t="s">
        <v>36</v>
      </c>
      <c r="E42" s="58" t="s">
        <v>36</v>
      </c>
      <c r="F42" s="65" t="s">
        <v>36</v>
      </c>
      <c r="G42" s="58" t="s">
        <v>36</v>
      </c>
      <c r="H42" s="65" t="s">
        <v>36</v>
      </c>
      <c r="I42" s="65" t="s">
        <v>36</v>
      </c>
      <c r="J42" s="65" t="s">
        <v>36</v>
      </c>
    </row>
    <row r="43" spans="1:10" x14ac:dyDescent="0.3">
      <c r="A43" s="47" t="s">
        <v>50</v>
      </c>
      <c r="B43" s="58">
        <v>109546</v>
      </c>
      <c r="C43" s="58">
        <v>61662</v>
      </c>
      <c r="D43" s="96">
        <f>IFERROR(C43/B43,0)</f>
        <v>0.56288682380004751</v>
      </c>
      <c r="E43" s="58">
        <v>39612</v>
      </c>
      <c r="F43" s="96">
        <f>IFERROR(E43/B43,0)</f>
        <v>0.36160151899658594</v>
      </c>
      <c r="G43" s="58">
        <v>0</v>
      </c>
      <c r="H43" s="96">
        <f>IFERROR(G43/B43,0)</f>
        <v>0</v>
      </c>
      <c r="I43" s="55">
        <f>SUM(C43,E43,G43)</f>
        <v>101274</v>
      </c>
      <c r="J43" s="96">
        <f>IFERROR(I43/B43,0)</f>
        <v>0.92448834279663339</v>
      </c>
    </row>
    <row r="44" spans="1:10" x14ac:dyDescent="0.3">
      <c r="A44" s="47" t="s">
        <v>51</v>
      </c>
      <c r="B44" s="58">
        <v>35919</v>
      </c>
      <c r="C44" s="58">
        <v>0</v>
      </c>
      <c r="D44" s="96">
        <f>IFERROR(C44/B44,0)</f>
        <v>0</v>
      </c>
      <c r="E44" s="58">
        <v>0</v>
      </c>
      <c r="F44" s="96">
        <f>IFERROR(E44/B44,0)</f>
        <v>0</v>
      </c>
      <c r="G44" s="58">
        <v>0</v>
      </c>
      <c r="H44" s="96">
        <f>IFERROR(G44/B44,0)</f>
        <v>0</v>
      </c>
      <c r="I44" s="55">
        <f>SUM(C44,E44,G44)</f>
        <v>0</v>
      </c>
      <c r="J44" s="96">
        <f>IFERROR(I44/B44,0)</f>
        <v>0</v>
      </c>
    </row>
    <row r="45" spans="1:10" x14ac:dyDescent="0.3">
      <c r="A45" s="47" t="s">
        <v>52</v>
      </c>
      <c r="B45" s="58">
        <v>1095515</v>
      </c>
      <c r="C45" s="58">
        <v>57475</v>
      </c>
      <c r="D45" s="96">
        <f>IFERROR(C45/B45,0)</f>
        <v>5.2463909668055662E-2</v>
      </c>
      <c r="E45" s="58">
        <v>12111</v>
      </c>
      <c r="F45" s="96">
        <f>IFERROR(E45/B45,0)</f>
        <v>1.1055074553976897E-2</v>
      </c>
      <c r="G45" s="58">
        <v>0</v>
      </c>
      <c r="H45" s="96">
        <f>IFERROR(G45/B45,0)</f>
        <v>0</v>
      </c>
      <c r="I45" s="55">
        <f>SUM(C45,E45,G45)</f>
        <v>69586</v>
      </c>
      <c r="J45" s="96">
        <f>IFERROR(I45/B45,0)</f>
        <v>6.351898422203256E-2</v>
      </c>
    </row>
    <row r="46" spans="1:10" x14ac:dyDescent="0.3">
      <c r="A46" s="47" t="s">
        <v>53</v>
      </c>
      <c r="B46" s="58" t="s">
        <v>36</v>
      </c>
      <c r="C46" s="58" t="s">
        <v>36</v>
      </c>
      <c r="D46" s="65" t="s">
        <v>36</v>
      </c>
      <c r="E46" s="58" t="s">
        <v>36</v>
      </c>
      <c r="F46" s="65" t="s">
        <v>36</v>
      </c>
      <c r="G46" s="58" t="s">
        <v>36</v>
      </c>
      <c r="H46" s="65" t="s">
        <v>36</v>
      </c>
      <c r="I46" s="65" t="s">
        <v>36</v>
      </c>
      <c r="J46" s="65" t="s">
        <v>36</v>
      </c>
    </row>
    <row r="47" spans="1:10" x14ac:dyDescent="0.3">
      <c r="A47" s="47" t="s">
        <v>54</v>
      </c>
      <c r="B47" s="58">
        <v>11</v>
      </c>
      <c r="C47" s="58">
        <v>0</v>
      </c>
      <c r="D47" s="96">
        <f>IFERROR(C47/B47,0)</f>
        <v>0</v>
      </c>
      <c r="E47" s="58">
        <v>0</v>
      </c>
      <c r="F47" s="96">
        <f>IFERROR(E47/B47,0)</f>
        <v>0</v>
      </c>
      <c r="G47" s="58" t="s">
        <v>36</v>
      </c>
      <c r="H47" s="96">
        <f>IFERROR(G47/B47,0)</f>
        <v>0</v>
      </c>
      <c r="I47" s="55">
        <f>SUM(C47,E47,G47)</f>
        <v>0</v>
      </c>
      <c r="J47" s="96">
        <f>IFERROR(I47/B47,0)</f>
        <v>0</v>
      </c>
    </row>
    <row r="48" spans="1:10" x14ac:dyDescent="0.3">
      <c r="A48" s="47" t="s">
        <v>55</v>
      </c>
      <c r="B48" s="58" t="s">
        <v>36</v>
      </c>
      <c r="C48" s="58" t="s">
        <v>36</v>
      </c>
      <c r="D48" s="65" t="s">
        <v>36</v>
      </c>
      <c r="E48" s="58" t="s">
        <v>36</v>
      </c>
      <c r="F48" s="65" t="s">
        <v>36</v>
      </c>
      <c r="G48" s="58" t="s">
        <v>36</v>
      </c>
      <c r="H48" s="65" t="s">
        <v>36</v>
      </c>
      <c r="I48" s="65" t="s">
        <v>36</v>
      </c>
      <c r="J48" s="65" t="s">
        <v>36</v>
      </c>
    </row>
    <row r="49" spans="1:10" x14ac:dyDescent="0.3">
      <c r="A49" s="47" t="s">
        <v>56</v>
      </c>
      <c r="B49" s="58">
        <v>25278</v>
      </c>
      <c r="C49" s="58">
        <v>0</v>
      </c>
      <c r="D49" s="96">
        <f>IFERROR(C49/B49,0)</f>
        <v>0</v>
      </c>
      <c r="E49" s="58">
        <v>0</v>
      </c>
      <c r="F49" s="96">
        <f>IFERROR(E49/B49,0)</f>
        <v>0</v>
      </c>
      <c r="G49" s="58">
        <v>0</v>
      </c>
      <c r="H49" s="96">
        <f>IFERROR(G49/B49,0)</f>
        <v>0</v>
      </c>
      <c r="I49" s="55">
        <f>SUM(C49,E49,G49)</f>
        <v>0</v>
      </c>
      <c r="J49" s="96">
        <f>IFERROR(I49/B49,0)</f>
        <v>0</v>
      </c>
    </row>
    <row r="50" spans="1:10" x14ac:dyDescent="0.3">
      <c r="A50" s="47" t="s">
        <v>57</v>
      </c>
      <c r="B50" s="58">
        <v>76534</v>
      </c>
      <c r="C50" s="58">
        <v>33544</v>
      </c>
      <c r="D50" s="96">
        <f>IFERROR(C50/B50,0)</f>
        <v>0.43828886507957249</v>
      </c>
      <c r="E50" s="58">
        <v>37004</v>
      </c>
      <c r="F50" s="96">
        <f>IFERROR(E50/B50,0)</f>
        <v>0.4834975305093161</v>
      </c>
      <c r="G50" s="58">
        <v>0</v>
      </c>
      <c r="H50" s="96">
        <f>IFERROR(G50/B50,0)</f>
        <v>0</v>
      </c>
      <c r="I50" s="55">
        <f>SUM(C50,E50,G50)</f>
        <v>70548</v>
      </c>
      <c r="J50" s="96">
        <f>IFERROR(I50/B50,0)</f>
        <v>0.92178639558888864</v>
      </c>
    </row>
    <row r="51" spans="1:10" x14ac:dyDescent="0.3">
      <c r="A51" s="47" t="s">
        <v>58</v>
      </c>
      <c r="B51" s="58">
        <v>211427</v>
      </c>
      <c r="C51" s="58">
        <v>7832</v>
      </c>
      <c r="D51" s="96">
        <f>IFERROR(C51/B51,0)</f>
        <v>3.7043518566692052E-2</v>
      </c>
      <c r="E51" s="58">
        <v>0</v>
      </c>
      <c r="F51" s="96">
        <f>IFERROR(E51/B51,0)</f>
        <v>0</v>
      </c>
      <c r="G51" s="58">
        <v>0</v>
      </c>
      <c r="H51" s="96">
        <f>IFERROR(G51/B51,0)</f>
        <v>0</v>
      </c>
      <c r="I51" s="55">
        <f>SUM(C51,E51,G51)</f>
        <v>7832</v>
      </c>
      <c r="J51" s="96">
        <f>IFERROR(I51/B51,0)</f>
        <v>3.7043518566692052E-2</v>
      </c>
    </row>
    <row r="52" spans="1:10" x14ac:dyDescent="0.3">
      <c r="A52" s="47" t="s">
        <v>59</v>
      </c>
      <c r="B52" s="58" t="s">
        <v>36</v>
      </c>
      <c r="C52" s="58" t="s">
        <v>36</v>
      </c>
      <c r="D52" s="65" t="s">
        <v>36</v>
      </c>
      <c r="E52" s="58" t="s">
        <v>36</v>
      </c>
      <c r="F52" s="65" t="s">
        <v>36</v>
      </c>
      <c r="G52" s="58" t="s">
        <v>36</v>
      </c>
      <c r="H52" s="65" t="s">
        <v>36</v>
      </c>
      <c r="I52" s="65" t="s">
        <v>36</v>
      </c>
      <c r="J52" s="65" t="s">
        <v>36</v>
      </c>
    </row>
    <row r="53" spans="1:10" x14ac:dyDescent="0.3">
      <c r="A53" s="47" t="s">
        <v>60</v>
      </c>
      <c r="B53" s="58" t="s">
        <v>36</v>
      </c>
      <c r="C53" s="58" t="s">
        <v>36</v>
      </c>
      <c r="D53" s="65" t="s">
        <v>36</v>
      </c>
      <c r="E53" s="58" t="s">
        <v>36</v>
      </c>
      <c r="F53" s="65" t="s">
        <v>36</v>
      </c>
      <c r="G53" s="58" t="s">
        <v>36</v>
      </c>
      <c r="H53" s="65" t="s">
        <v>36</v>
      </c>
      <c r="I53" s="65" t="s">
        <v>36</v>
      </c>
      <c r="J53" s="65" t="s">
        <v>36</v>
      </c>
    </row>
    <row r="54" spans="1:10" x14ac:dyDescent="0.3">
      <c r="A54" s="47" t="s">
        <v>61</v>
      </c>
      <c r="B54" s="58">
        <v>252990</v>
      </c>
      <c r="C54" s="58">
        <v>166542</v>
      </c>
      <c r="D54" s="96">
        <f>IFERROR(C54/B54,0)</f>
        <v>0.65829479426064275</v>
      </c>
      <c r="E54" s="58">
        <v>52451</v>
      </c>
      <c r="F54" s="96">
        <f>IFERROR(E54/B54,0)</f>
        <v>0.20732440017391993</v>
      </c>
      <c r="G54" s="58">
        <v>0</v>
      </c>
      <c r="H54" s="96">
        <f>IFERROR(G54/B54,0)</f>
        <v>0</v>
      </c>
      <c r="I54" s="55">
        <f>SUM(C54,E54,G54)</f>
        <v>218993</v>
      </c>
      <c r="J54" s="96">
        <f>IFERROR(I54/B54,0)</f>
        <v>0.86561919443456259</v>
      </c>
    </row>
    <row r="55" spans="1:10" x14ac:dyDescent="0.3">
      <c r="A55" s="47" t="s">
        <v>62</v>
      </c>
      <c r="B55" s="58">
        <v>124225</v>
      </c>
      <c r="C55" s="58">
        <v>59912</v>
      </c>
      <c r="D55" s="96">
        <f>IFERROR(C55/B55,0)</f>
        <v>0.48228617428053933</v>
      </c>
      <c r="E55" s="58">
        <v>224</v>
      </c>
      <c r="F55" s="96">
        <f>IFERROR(E55/B55,0)</f>
        <v>1.803179714228215E-3</v>
      </c>
      <c r="G55" s="58">
        <v>0</v>
      </c>
      <c r="H55" s="96">
        <f>IFERROR(G55/B55,0)</f>
        <v>0</v>
      </c>
      <c r="I55" s="55">
        <f>SUM(C55,E55,G55)</f>
        <v>60136</v>
      </c>
      <c r="J55" s="96">
        <f>IFERROR(I55/B55,0)</f>
        <v>0.48408935399476755</v>
      </c>
    </row>
    <row r="56" spans="1:10" x14ac:dyDescent="0.3">
      <c r="A56" s="47" t="s">
        <v>63</v>
      </c>
      <c r="B56" s="58" t="s">
        <v>36</v>
      </c>
      <c r="C56" s="58" t="s">
        <v>36</v>
      </c>
      <c r="D56" s="65" t="s">
        <v>36</v>
      </c>
      <c r="E56" s="58" t="s">
        <v>36</v>
      </c>
      <c r="F56" s="65" t="s">
        <v>36</v>
      </c>
      <c r="G56" s="58" t="s">
        <v>36</v>
      </c>
      <c r="H56" s="65" t="s">
        <v>36</v>
      </c>
      <c r="I56" s="65" t="s">
        <v>36</v>
      </c>
      <c r="J56" s="65" t="s">
        <v>36</v>
      </c>
    </row>
    <row r="57" spans="1:10" x14ac:dyDescent="0.3">
      <c r="A57" s="47" t="s">
        <v>64</v>
      </c>
      <c r="B57" s="58">
        <v>152922</v>
      </c>
      <c r="C57" s="58">
        <v>71783</v>
      </c>
      <c r="D57" s="96">
        <f>IFERROR(C57/B57,0)</f>
        <v>0.46940924131256456</v>
      </c>
      <c r="E57" s="58">
        <v>15449</v>
      </c>
      <c r="F57" s="96">
        <f>IFERROR(E57/B57,0)</f>
        <v>0.10102535933351643</v>
      </c>
      <c r="G57" s="58">
        <v>0</v>
      </c>
      <c r="H57" s="96">
        <f>IFERROR(G57/B57,0)</f>
        <v>0</v>
      </c>
      <c r="I57" s="55">
        <f>SUM(C57,E57,G57)</f>
        <v>87232</v>
      </c>
      <c r="J57" s="96">
        <f>IFERROR(I57/B57,0)</f>
        <v>0.57043460064608098</v>
      </c>
    </row>
    <row r="58" spans="1:10" x14ac:dyDescent="0.3">
      <c r="A58" s="47" t="s">
        <v>65</v>
      </c>
      <c r="B58" s="58" t="s">
        <v>36</v>
      </c>
      <c r="C58" s="58" t="s">
        <v>36</v>
      </c>
      <c r="D58" s="65" t="s">
        <v>36</v>
      </c>
      <c r="E58" s="58" t="s">
        <v>36</v>
      </c>
      <c r="F58" s="65" t="s">
        <v>36</v>
      </c>
      <c r="G58" s="58" t="s">
        <v>36</v>
      </c>
      <c r="H58" s="65" t="s">
        <v>36</v>
      </c>
      <c r="I58" s="65" t="s">
        <v>36</v>
      </c>
      <c r="J58" s="65" t="s">
        <v>36</v>
      </c>
    </row>
    <row r="59" spans="1:10" x14ac:dyDescent="0.3">
      <c r="A59" s="47" t="s">
        <v>66</v>
      </c>
      <c r="B59" s="58">
        <v>114722</v>
      </c>
      <c r="C59" s="58">
        <v>7007</v>
      </c>
      <c r="D59" s="96">
        <f>IFERROR(C59/B59,0)</f>
        <v>6.1078084412754308E-2</v>
      </c>
      <c r="E59" s="58">
        <v>0</v>
      </c>
      <c r="F59" s="96">
        <f>IFERROR(E59/B59,0)</f>
        <v>0</v>
      </c>
      <c r="G59" s="58">
        <v>0</v>
      </c>
      <c r="H59" s="96">
        <f>IFERROR(G59/B59,0)</f>
        <v>0</v>
      </c>
      <c r="I59" s="55">
        <f>SUM(C59,E59,G59)</f>
        <v>7007</v>
      </c>
      <c r="J59" s="96">
        <f>IFERROR(I59/B59,0)</f>
        <v>6.1078084412754308E-2</v>
      </c>
    </row>
    <row r="60" spans="1:10" s="52" customFormat="1" x14ac:dyDescent="0.3">
      <c r="A60" s="52" t="s">
        <v>74</v>
      </c>
      <c r="B60" s="97">
        <f>SUM(B4:B59)</f>
        <v>6987001</v>
      </c>
      <c r="C60" s="97">
        <f>SUM(C4:C59)</f>
        <v>1791564</v>
      </c>
      <c r="D60" s="95">
        <f>IFERROR(C60/B60,0)</f>
        <v>0.25641387485131317</v>
      </c>
      <c r="E60" s="97">
        <f>SUM(E4:E59)</f>
        <v>449334</v>
      </c>
      <c r="F60" s="95">
        <f>IFERROR(E60/B60,0)</f>
        <v>6.4309995089452537E-2</v>
      </c>
      <c r="G60" s="97">
        <f>SUM(G4:G59)</f>
        <v>6788</v>
      </c>
      <c r="H60" s="95">
        <f>IFERROR(G60/B60,0)</f>
        <v>9.7151839537449615E-4</v>
      </c>
      <c r="I60" s="76">
        <f>SUM(I4:I59)</f>
        <v>2247686</v>
      </c>
      <c r="J60" s="95">
        <f>IFERROR(I60/B60,0)</f>
        <v>0.3216953883361402</v>
      </c>
    </row>
    <row r="61" spans="1:10" x14ac:dyDescent="0.3">
      <c r="A61" s="45"/>
      <c r="B61" s="46" t="s">
        <v>121</v>
      </c>
      <c r="C61" s="46" t="s">
        <v>121</v>
      </c>
      <c r="D61" s="49" t="s">
        <v>9</v>
      </c>
      <c r="E61" s="46" t="s">
        <v>121</v>
      </c>
      <c r="F61" s="49" t="s">
        <v>9</v>
      </c>
      <c r="G61" s="46" t="s">
        <v>121</v>
      </c>
      <c r="H61" s="49" t="s">
        <v>9</v>
      </c>
      <c r="I61" s="46" t="s">
        <v>121</v>
      </c>
      <c r="J61" s="50" t="s">
        <v>9</v>
      </c>
    </row>
    <row r="62" spans="1:10" ht="75.599999999999994" customHeight="1" x14ac:dyDescent="0.3">
      <c r="A62" s="45"/>
      <c r="B62" s="46" t="s">
        <v>116</v>
      </c>
      <c r="C62" s="156" t="s">
        <v>117</v>
      </c>
      <c r="D62" s="156"/>
      <c r="E62" s="157" t="s">
        <v>118</v>
      </c>
      <c r="F62" s="157"/>
      <c r="G62" s="158" t="s">
        <v>119</v>
      </c>
      <c r="H62" s="158"/>
      <c r="I62" s="159" t="s">
        <v>120</v>
      </c>
      <c r="J62" s="159"/>
    </row>
  </sheetData>
  <mergeCells count="12">
    <mergeCell ref="C62:D62"/>
    <mergeCell ref="E62:F62"/>
    <mergeCell ref="G62:H62"/>
    <mergeCell ref="I62:J62"/>
    <mergeCell ref="C1:D1"/>
    <mergeCell ref="E1:F1"/>
    <mergeCell ref="G1:H1"/>
    <mergeCell ref="I1:J1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5EDEA-8F5C-4E36-8FB1-DD0A0187EB7B}">
  <dimension ref="A1:J62"/>
  <sheetViews>
    <sheetView zoomScale="71" zoomScaleNormal="70" workbookViewId="0">
      <selection activeCell="D67" sqref="D67"/>
    </sheetView>
  </sheetViews>
  <sheetFormatPr defaultColWidth="8.88671875" defaultRowHeight="14.4" x14ac:dyDescent="0.3"/>
  <cols>
    <col min="1" max="1" width="33.88671875" style="47" customWidth="1"/>
    <col min="2" max="2" width="17.44140625" style="7" customWidth="1"/>
    <col min="3" max="3" width="26.88671875" style="51" customWidth="1"/>
    <col min="4" max="4" width="9.109375" style="47" customWidth="1"/>
    <col min="5" max="5" width="24" style="51" customWidth="1"/>
    <col min="6" max="6" width="8.88671875" style="47" customWidth="1"/>
    <col min="7" max="7" width="25.44140625" style="51" customWidth="1"/>
    <col min="8" max="8" width="11.44140625" style="47" customWidth="1"/>
    <col min="9" max="9" width="24" style="51" customWidth="1"/>
    <col min="10" max="16384" width="8.88671875" style="47"/>
  </cols>
  <sheetData>
    <row r="1" spans="1:10" ht="75.599999999999994" customHeight="1" x14ac:dyDescent="0.3">
      <c r="A1" s="45" t="s">
        <v>115</v>
      </c>
      <c r="B1" s="46" t="s">
        <v>116</v>
      </c>
      <c r="C1" s="156" t="s">
        <v>117</v>
      </c>
      <c r="D1" s="156"/>
      <c r="E1" s="157" t="s">
        <v>118</v>
      </c>
      <c r="F1" s="157"/>
      <c r="G1" s="158" t="s">
        <v>119</v>
      </c>
      <c r="H1" s="158"/>
      <c r="I1" s="159" t="s">
        <v>120</v>
      </c>
      <c r="J1" s="159"/>
    </row>
    <row r="2" spans="1:10" s="18" customFormat="1" x14ac:dyDescent="0.25">
      <c r="A2" s="37" t="s">
        <v>97</v>
      </c>
      <c r="B2" s="120">
        <v>2018</v>
      </c>
      <c r="C2" s="133">
        <v>475</v>
      </c>
      <c r="D2" s="133"/>
      <c r="E2" s="133">
        <v>475</v>
      </c>
      <c r="F2" s="133"/>
      <c r="G2" s="133">
        <v>475</v>
      </c>
      <c r="H2" s="133"/>
      <c r="I2" s="133">
        <v>475</v>
      </c>
      <c r="J2" s="133"/>
    </row>
    <row r="3" spans="1:10" x14ac:dyDescent="0.3">
      <c r="A3" s="45" t="s">
        <v>7</v>
      </c>
      <c r="B3" s="46" t="s">
        <v>121</v>
      </c>
      <c r="C3" s="46" t="s">
        <v>121</v>
      </c>
      <c r="D3" s="49" t="s">
        <v>9</v>
      </c>
      <c r="E3" s="46" t="s">
        <v>121</v>
      </c>
      <c r="F3" s="49" t="s">
        <v>9</v>
      </c>
      <c r="G3" s="46" t="s">
        <v>121</v>
      </c>
      <c r="H3" s="49" t="s">
        <v>9</v>
      </c>
      <c r="I3" s="46" t="s">
        <v>121</v>
      </c>
      <c r="J3" s="50" t="s">
        <v>9</v>
      </c>
    </row>
    <row r="4" spans="1:10" x14ac:dyDescent="0.3">
      <c r="A4" s="47" t="s">
        <v>10</v>
      </c>
      <c r="B4" s="58">
        <v>201731</v>
      </c>
      <c r="C4" s="58">
        <v>53070</v>
      </c>
      <c r="D4" s="96">
        <f>IFERROR(C4/B4,0)</f>
        <v>0.26307310229959696</v>
      </c>
      <c r="E4" s="58">
        <v>46094</v>
      </c>
      <c r="F4" s="96">
        <f>IFERROR(E4/B4,0)</f>
        <v>0.22849239829277601</v>
      </c>
      <c r="G4" s="58">
        <v>0</v>
      </c>
      <c r="H4" s="96">
        <f>IFERROR(G4/B4,0)</f>
        <v>0</v>
      </c>
      <c r="I4" s="55">
        <f>SUM(C4,E4,G4)</f>
        <v>99164</v>
      </c>
      <c r="J4" s="96">
        <f>IFERROR(I4/B4,0)</f>
        <v>0.49156550059237303</v>
      </c>
    </row>
    <row r="5" spans="1:10" x14ac:dyDescent="0.3">
      <c r="A5" s="47" t="s">
        <v>11</v>
      </c>
      <c r="B5" s="58" t="s">
        <v>36</v>
      </c>
      <c r="C5" s="58" t="s">
        <v>36</v>
      </c>
      <c r="D5" s="65" t="s">
        <v>36</v>
      </c>
      <c r="E5" s="58" t="s">
        <v>36</v>
      </c>
      <c r="F5" s="65" t="s">
        <v>36</v>
      </c>
      <c r="G5" s="58" t="s">
        <v>36</v>
      </c>
      <c r="H5" s="65" t="s">
        <v>36</v>
      </c>
      <c r="I5" s="65" t="s">
        <v>36</v>
      </c>
      <c r="J5" s="65" t="s">
        <v>36</v>
      </c>
    </row>
    <row r="6" spans="1:10" x14ac:dyDescent="0.3">
      <c r="A6" s="47" t="s">
        <v>12</v>
      </c>
      <c r="B6" s="58">
        <v>34284</v>
      </c>
      <c r="C6" s="58">
        <v>8533</v>
      </c>
      <c r="D6" s="96">
        <f>IFERROR(C6/B6,0)</f>
        <v>0.24889161124722903</v>
      </c>
      <c r="E6" s="58">
        <v>23096</v>
      </c>
      <c r="F6" s="96">
        <f>IFERROR(E6/B6,0)</f>
        <v>0.67366701668416751</v>
      </c>
      <c r="G6" s="58">
        <v>0</v>
      </c>
      <c r="H6" s="96">
        <f>IFERROR(G6/B6,0)</f>
        <v>0</v>
      </c>
      <c r="I6" s="55">
        <f>SUM(C6,E6,G6)</f>
        <v>31629</v>
      </c>
      <c r="J6" s="96">
        <f>IFERROR(I6/B6,0)</f>
        <v>0.92255862793139654</v>
      </c>
    </row>
    <row r="7" spans="1:10" x14ac:dyDescent="0.3">
      <c r="A7" s="47" t="s">
        <v>13</v>
      </c>
      <c r="B7" s="58" t="s">
        <v>36</v>
      </c>
      <c r="C7" s="58" t="s">
        <v>36</v>
      </c>
      <c r="D7" s="65" t="s">
        <v>36</v>
      </c>
      <c r="E7" s="58" t="s">
        <v>36</v>
      </c>
      <c r="F7" s="65" t="s">
        <v>36</v>
      </c>
      <c r="G7" s="58" t="s">
        <v>36</v>
      </c>
      <c r="H7" s="65" t="s">
        <v>36</v>
      </c>
      <c r="I7" s="65" t="s">
        <v>36</v>
      </c>
      <c r="J7" s="65" t="s">
        <v>36</v>
      </c>
    </row>
    <row r="8" spans="1:10" x14ac:dyDescent="0.3">
      <c r="A8" s="47" t="s">
        <v>14</v>
      </c>
      <c r="B8" s="58">
        <v>82496</v>
      </c>
      <c r="C8" s="58">
        <v>67059</v>
      </c>
      <c r="D8" s="96">
        <f>IFERROR(C8/B8,0)</f>
        <v>0.8128757757951901</v>
      </c>
      <c r="E8" s="58">
        <v>8816</v>
      </c>
      <c r="F8" s="96">
        <f>IFERROR(E8/B8,0)</f>
        <v>0.10686578743211791</v>
      </c>
      <c r="G8" s="58">
        <v>0</v>
      </c>
      <c r="H8" s="96">
        <f>IFERROR(G8/B8,0)</f>
        <v>0</v>
      </c>
      <c r="I8" s="55">
        <f>SUM(C8,E8,G8)</f>
        <v>75875</v>
      </c>
      <c r="J8" s="96">
        <f>IFERROR(I8/B8,0)</f>
        <v>0.91974156322730805</v>
      </c>
    </row>
    <row r="9" spans="1:10" x14ac:dyDescent="0.3">
      <c r="A9" s="47" t="s">
        <v>15</v>
      </c>
      <c r="B9" s="58">
        <v>68471</v>
      </c>
      <c r="C9" s="58">
        <v>34629</v>
      </c>
      <c r="D9" s="96">
        <f>IFERROR(C9/B9,0)</f>
        <v>0.5057469585664004</v>
      </c>
      <c r="E9" s="58">
        <v>0</v>
      </c>
      <c r="F9" s="96">
        <f>IFERROR(E9/B9,0)</f>
        <v>0</v>
      </c>
      <c r="G9" s="58">
        <v>0</v>
      </c>
      <c r="H9" s="96">
        <f>IFERROR(G9/B9,0)</f>
        <v>0</v>
      </c>
      <c r="I9" s="55">
        <f>SUM(C9,E9,G9)</f>
        <v>34629</v>
      </c>
      <c r="J9" s="96">
        <f>IFERROR(I9/B9,0)</f>
        <v>0.5057469585664004</v>
      </c>
    </row>
    <row r="10" spans="1:10" x14ac:dyDescent="0.3">
      <c r="A10" s="47" t="s">
        <v>16</v>
      </c>
      <c r="B10" s="58">
        <v>5281</v>
      </c>
      <c r="C10" s="58">
        <v>2262</v>
      </c>
      <c r="D10" s="96">
        <f>IFERROR(C10/B10,0)</f>
        <v>0.42832796818784319</v>
      </c>
      <c r="E10" s="58">
        <v>0</v>
      </c>
      <c r="F10" s="96">
        <f>IFERROR(E10/B10,0)</f>
        <v>0</v>
      </c>
      <c r="G10" s="58">
        <v>0</v>
      </c>
      <c r="H10" s="96">
        <f>IFERROR(G10/B10,0)</f>
        <v>0</v>
      </c>
      <c r="I10" s="55">
        <f>SUM(C10,E10,G10)</f>
        <v>2262</v>
      </c>
      <c r="J10" s="96">
        <f>IFERROR(I10/B10,0)</f>
        <v>0.42832796818784319</v>
      </c>
    </row>
    <row r="11" spans="1:10" x14ac:dyDescent="0.3">
      <c r="A11" s="47" t="s">
        <v>17</v>
      </c>
      <c r="B11" s="58" t="s">
        <v>36</v>
      </c>
      <c r="C11" s="58" t="s">
        <v>36</v>
      </c>
      <c r="D11" s="65" t="s">
        <v>36</v>
      </c>
      <c r="E11" s="58" t="s">
        <v>36</v>
      </c>
      <c r="F11" s="65" t="s">
        <v>36</v>
      </c>
      <c r="G11" s="58" t="s">
        <v>36</v>
      </c>
      <c r="H11" s="65" t="s">
        <v>36</v>
      </c>
      <c r="I11" s="65" t="s">
        <v>36</v>
      </c>
      <c r="J11" s="65" t="s">
        <v>36</v>
      </c>
    </row>
    <row r="12" spans="1:10" x14ac:dyDescent="0.3">
      <c r="A12" s="47" t="s">
        <v>18</v>
      </c>
      <c r="B12" s="58">
        <v>59032</v>
      </c>
      <c r="C12" s="58">
        <v>0</v>
      </c>
      <c r="D12" s="96">
        <f>IFERROR(C12/B12,0)</f>
        <v>0</v>
      </c>
      <c r="E12" s="58">
        <v>0</v>
      </c>
      <c r="F12" s="96">
        <f>IFERROR(E12/B12,0)</f>
        <v>0</v>
      </c>
      <c r="G12" s="58">
        <v>0</v>
      </c>
      <c r="H12" s="96">
        <f>IFERROR(G12/B12,0)</f>
        <v>0</v>
      </c>
      <c r="I12" s="55">
        <f>SUM(C12,E12,G12)</f>
        <v>0</v>
      </c>
      <c r="J12" s="96">
        <f>IFERROR(I12/B12,0)</f>
        <v>0</v>
      </c>
    </row>
    <row r="13" spans="1:10" x14ac:dyDescent="0.3">
      <c r="A13" s="47" t="s">
        <v>19</v>
      </c>
      <c r="B13" s="58">
        <v>1307897</v>
      </c>
      <c r="C13" s="58">
        <v>283352</v>
      </c>
      <c r="D13" s="96">
        <f>IFERROR(C13/B13,0)</f>
        <v>0.21664702954437542</v>
      </c>
      <c r="E13" s="58">
        <v>240960</v>
      </c>
      <c r="F13" s="96">
        <f>IFERROR(E13/B13,0)</f>
        <v>0.18423469126391451</v>
      </c>
      <c r="G13" s="58">
        <v>23464</v>
      </c>
      <c r="H13" s="96">
        <f>IFERROR(G13/B13,0)</f>
        <v>1.7940250646648781E-2</v>
      </c>
      <c r="I13" s="55">
        <f>SUM(C13,E13,G13)</f>
        <v>547776</v>
      </c>
      <c r="J13" s="96">
        <f>IFERROR(I13/B13,0)</f>
        <v>0.41882197145493871</v>
      </c>
    </row>
    <row r="14" spans="1:10" x14ac:dyDescent="0.3">
      <c r="A14" s="47" t="s">
        <v>20</v>
      </c>
      <c r="B14" s="58" t="s">
        <v>36</v>
      </c>
      <c r="C14" s="58" t="s">
        <v>36</v>
      </c>
      <c r="D14" s="65" t="s">
        <v>36</v>
      </c>
      <c r="E14" s="58" t="s">
        <v>36</v>
      </c>
      <c r="F14" s="65" t="s">
        <v>36</v>
      </c>
      <c r="G14" s="58" t="s">
        <v>36</v>
      </c>
      <c r="H14" s="65" t="s">
        <v>36</v>
      </c>
      <c r="I14" s="65" t="s">
        <v>36</v>
      </c>
      <c r="J14" s="65" t="s">
        <v>36</v>
      </c>
    </row>
    <row r="15" spans="1:10" x14ac:dyDescent="0.3">
      <c r="A15" s="47" t="s">
        <v>21</v>
      </c>
      <c r="B15" s="58">
        <v>52800</v>
      </c>
      <c r="C15" s="58">
        <v>3183</v>
      </c>
      <c r="D15" s="96">
        <f>IFERROR(C15/B15,0)</f>
        <v>6.0284090909090912E-2</v>
      </c>
      <c r="E15" s="58">
        <v>0</v>
      </c>
      <c r="F15" s="96">
        <f>IFERROR(E15/B15,0)</f>
        <v>0</v>
      </c>
      <c r="G15" s="58">
        <v>0</v>
      </c>
      <c r="H15" s="96">
        <f>IFERROR(G15/B15,0)</f>
        <v>0</v>
      </c>
      <c r="I15" s="55">
        <f>SUM(C15,E15,G15)</f>
        <v>3183</v>
      </c>
      <c r="J15" s="96">
        <f>IFERROR(I15/B15,0)</f>
        <v>6.0284090909090912E-2</v>
      </c>
    </row>
    <row r="16" spans="1:10" x14ac:dyDescent="0.3">
      <c r="A16" s="47" t="s">
        <v>22</v>
      </c>
      <c r="B16" s="58" t="s">
        <v>36</v>
      </c>
      <c r="C16" s="58" t="s">
        <v>36</v>
      </c>
      <c r="D16" s="65" t="s">
        <v>36</v>
      </c>
      <c r="E16" s="58" t="s">
        <v>36</v>
      </c>
      <c r="F16" s="65" t="s">
        <v>36</v>
      </c>
      <c r="G16" s="58" t="s">
        <v>36</v>
      </c>
      <c r="H16" s="65" t="s">
        <v>36</v>
      </c>
      <c r="I16" s="65" t="s">
        <v>36</v>
      </c>
      <c r="J16" s="65" t="s">
        <v>36</v>
      </c>
    </row>
    <row r="17" spans="1:10" x14ac:dyDescent="0.3">
      <c r="A17" s="47" t="s">
        <v>23</v>
      </c>
      <c r="B17" s="58" t="s">
        <v>36</v>
      </c>
      <c r="C17" s="58" t="s">
        <v>36</v>
      </c>
      <c r="D17" s="65" t="s">
        <v>36</v>
      </c>
      <c r="E17" s="58" t="s">
        <v>36</v>
      </c>
      <c r="F17" s="65" t="s">
        <v>36</v>
      </c>
      <c r="G17" s="58" t="s">
        <v>36</v>
      </c>
      <c r="H17" s="65" t="s">
        <v>36</v>
      </c>
      <c r="I17" s="65" t="s">
        <v>36</v>
      </c>
      <c r="J17" s="65" t="s">
        <v>36</v>
      </c>
    </row>
    <row r="18" spans="1:10" x14ac:dyDescent="0.3">
      <c r="A18" s="47" t="s">
        <v>24</v>
      </c>
      <c r="B18" s="58">
        <v>42894</v>
      </c>
      <c r="C18" s="58">
        <v>11102</v>
      </c>
      <c r="D18" s="96">
        <f>IFERROR(C18/B18,0)</f>
        <v>0.25882407795962137</v>
      </c>
      <c r="E18" s="58">
        <v>28508</v>
      </c>
      <c r="F18" s="96">
        <f>IFERROR(E18/B18,0)</f>
        <v>0.66461509768265958</v>
      </c>
      <c r="G18" s="58">
        <v>0</v>
      </c>
      <c r="H18" s="96">
        <f>IFERROR(G18/B18,0)</f>
        <v>0</v>
      </c>
      <c r="I18" s="55">
        <f>SUM(C18,E18,G18)</f>
        <v>39610</v>
      </c>
      <c r="J18" s="96">
        <f>IFERROR(I18/B18,0)</f>
        <v>0.92343917564228095</v>
      </c>
    </row>
    <row r="19" spans="1:10" x14ac:dyDescent="0.3">
      <c r="A19" s="47" t="s">
        <v>25</v>
      </c>
      <c r="B19" s="58" t="s">
        <v>36</v>
      </c>
      <c r="C19" s="58" t="s">
        <v>36</v>
      </c>
      <c r="D19" s="65" t="s">
        <v>36</v>
      </c>
      <c r="E19" s="58" t="s">
        <v>36</v>
      </c>
      <c r="F19" s="65" t="s">
        <v>36</v>
      </c>
      <c r="G19" s="58" t="s">
        <v>36</v>
      </c>
      <c r="H19" s="65" t="s">
        <v>36</v>
      </c>
      <c r="I19" s="65" t="s">
        <v>36</v>
      </c>
      <c r="J19" s="65" t="s">
        <v>36</v>
      </c>
    </row>
    <row r="20" spans="1:10" x14ac:dyDescent="0.3">
      <c r="A20" s="47" t="s">
        <v>26</v>
      </c>
      <c r="B20" s="58">
        <v>543720</v>
      </c>
      <c r="C20" s="58">
        <v>50239</v>
      </c>
      <c r="D20" s="96">
        <f>IFERROR(C20/B20,0)</f>
        <v>9.2398661075553598E-2</v>
      </c>
      <c r="E20" s="58">
        <v>328</v>
      </c>
      <c r="F20" s="96">
        <f>IFERROR(E20/B20,0)</f>
        <v>6.0325167365555806E-4</v>
      </c>
      <c r="G20" s="58">
        <v>0</v>
      </c>
      <c r="H20" s="96">
        <f>IFERROR(G20/B20,0)</f>
        <v>0</v>
      </c>
      <c r="I20" s="55">
        <f>SUM(C20,E20,G20)</f>
        <v>50567</v>
      </c>
      <c r="J20" s="96">
        <f>IFERROR(I20/B20,0)</f>
        <v>9.3001912749209145E-2</v>
      </c>
    </row>
    <row r="21" spans="1:10" x14ac:dyDescent="0.3">
      <c r="A21" s="47" t="s">
        <v>27</v>
      </c>
      <c r="B21" s="58">
        <v>154061</v>
      </c>
      <c r="C21" s="58">
        <v>68275</v>
      </c>
      <c r="D21" s="96">
        <f>IFERROR(C21/B21,0)</f>
        <v>0.44316861502911187</v>
      </c>
      <c r="E21" s="58">
        <v>14481</v>
      </c>
      <c r="F21" s="96">
        <f>IFERROR(E21/B21,0)</f>
        <v>9.3995235653410017E-2</v>
      </c>
      <c r="G21" s="58">
        <v>5119</v>
      </c>
      <c r="H21" s="96">
        <f>IFERROR(G21/B21,0)</f>
        <v>3.3227098357144248E-2</v>
      </c>
      <c r="I21" s="55">
        <f>SUM(C21,E21,G21)</f>
        <v>87875</v>
      </c>
      <c r="J21" s="96">
        <f>IFERROR(I21/B21,0)</f>
        <v>0.57039094903966614</v>
      </c>
    </row>
    <row r="22" spans="1:10" x14ac:dyDescent="0.3">
      <c r="A22" s="47" t="s">
        <v>28</v>
      </c>
      <c r="B22" s="58">
        <v>542923</v>
      </c>
      <c r="C22" s="58">
        <v>270003</v>
      </c>
      <c r="D22" s="96">
        <f>IFERROR(C22/B22,0)</f>
        <v>0.49731361537455587</v>
      </c>
      <c r="E22" s="58">
        <v>199922</v>
      </c>
      <c r="F22" s="96">
        <f>IFERROR(E22/B22,0)</f>
        <v>0.36823269598082969</v>
      </c>
      <c r="G22" s="58">
        <v>0</v>
      </c>
      <c r="H22" s="96">
        <f>IFERROR(G22/B22,0)</f>
        <v>0</v>
      </c>
      <c r="I22" s="55">
        <f>SUM(C22,E22,G22)</f>
        <v>469925</v>
      </c>
      <c r="J22" s="96">
        <f>IFERROR(I22/B22,0)</f>
        <v>0.86554631135538562</v>
      </c>
    </row>
    <row r="23" spans="1:10" x14ac:dyDescent="0.3">
      <c r="A23" s="47" t="s">
        <v>29</v>
      </c>
      <c r="B23" s="58">
        <v>47304</v>
      </c>
      <c r="C23" s="58">
        <v>17406</v>
      </c>
      <c r="D23" s="96">
        <f>IFERROR(C23/B23,0)</f>
        <v>0.36796042617960428</v>
      </c>
      <c r="E23" s="58">
        <v>21098</v>
      </c>
      <c r="F23" s="96">
        <f>IFERROR(E23/B23,0)</f>
        <v>0.44600879418231015</v>
      </c>
      <c r="G23" s="58">
        <v>4732</v>
      </c>
      <c r="H23" s="96">
        <f>IFERROR(G23/B23,0)</f>
        <v>0.10003382377811601</v>
      </c>
      <c r="I23" s="55">
        <f>SUM(C23,E23,G23)</f>
        <v>43236</v>
      </c>
      <c r="J23" s="96">
        <f>IFERROR(I23/B23,0)</f>
        <v>0.91400304414003042</v>
      </c>
    </row>
    <row r="24" spans="1:10" x14ac:dyDescent="0.3">
      <c r="A24" s="47" t="s">
        <v>30</v>
      </c>
      <c r="B24" s="58">
        <v>756912</v>
      </c>
      <c r="C24" s="58">
        <v>103916</v>
      </c>
      <c r="D24" s="96">
        <f>IFERROR(C24/B24,0)</f>
        <v>0.13728940748726404</v>
      </c>
      <c r="E24" s="58">
        <v>29154</v>
      </c>
      <c r="F24" s="96">
        <f>IFERROR(E24/B24,0)</f>
        <v>3.8517027078445051E-2</v>
      </c>
      <c r="G24" s="58">
        <v>0</v>
      </c>
      <c r="H24" s="96">
        <f>IFERROR(G24/B24,0)</f>
        <v>0</v>
      </c>
      <c r="I24" s="55">
        <f>SUM(C24,E24,G24)</f>
        <v>133070</v>
      </c>
      <c r="J24" s="96">
        <f>IFERROR(I24/B24,0)</f>
        <v>0.1758064345657091</v>
      </c>
    </row>
    <row r="25" spans="1:10" x14ac:dyDescent="0.3">
      <c r="A25" s="47" t="s">
        <v>31</v>
      </c>
      <c r="B25" s="58" t="s">
        <v>36</v>
      </c>
      <c r="C25" s="58" t="s">
        <v>36</v>
      </c>
      <c r="D25" s="65" t="s">
        <v>36</v>
      </c>
      <c r="E25" s="58" t="s">
        <v>36</v>
      </c>
      <c r="F25" s="65" t="s">
        <v>36</v>
      </c>
      <c r="G25" s="58" t="s">
        <v>36</v>
      </c>
      <c r="H25" s="65" t="s">
        <v>36</v>
      </c>
      <c r="I25" s="65" t="s">
        <v>36</v>
      </c>
      <c r="J25" s="65" t="s">
        <v>36</v>
      </c>
    </row>
    <row r="26" spans="1:10" x14ac:dyDescent="0.3">
      <c r="A26" s="47" t="s">
        <v>32</v>
      </c>
      <c r="B26" s="58">
        <v>77754</v>
      </c>
      <c r="C26" s="58">
        <v>1138</v>
      </c>
      <c r="D26" s="96">
        <f>IFERROR(C26/B26,0)</f>
        <v>1.4635902976052679E-2</v>
      </c>
      <c r="E26" s="58">
        <v>68953</v>
      </c>
      <c r="F26" s="96">
        <f>IFERROR(E26/B26,0)</f>
        <v>0.88680968181701259</v>
      </c>
      <c r="G26" s="58">
        <v>1636</v>
      </c>
      <c r="H26" s="96">
        <f>IFERROR(G26/B26,0)</f>
        <v>2.1040718162409652E-2</v>
      </c>
      <c r="I26" s="55">
        <f>SUM(C26,E26,G26)</f>
        <v>71727</v>
      </c>
      <c r="J26" s="96">
        <f>IFERROR(I26/B26,0)</f>
        <v>0.92248630295547496</v>
      </c>
    </row>
    <row r="27" spans="1:10" x14ac:dyDescent="0.3">
      <c r="A27" s="47" t="s">
        <v>33</v>
      </c>
      <c r="B27" s="58">
        <v>95209</v>
      </c>
      <c r="C27" s="58">
        <v>30326</v>
      </c>
      <c r="D27" s="96">
        <f>IFERROR(C27/B27,0)</f>
        <v>0.31852030795407998</v>
      </c>
      <c r="E27" s="58">
        <v>4531</v>
      </c>
      <c r="F27" s="96">
        <f>IFERROR(E27/B27,0)</f>
        <v>4.7590038756840217E-2</v>
      </c>
      <c r="G27" s="58">
        <v>0</v>
      </c>
      <c r="H27" s="96">
        <f>IFERROR(G27/B27,0)</f>
        <v>0</v>
      </c>
      <c r="I27" s="55">
        <f>SUM(C27,E27,G27)</f>
        <v>34857</v>
      </c>
      <c r="J27" s="96">
        <f>IFERROR(I27/B27,0)</f>
        <v>0.36611034671092019</v>
      </c>
    </row>
    <row r="28" spans="1:10" x14ac:dyDescent="0.3">
      <c r="A28" s="47" t="s">
        <v>34</v>
      </c>
      <c r="B28" s="58">
        <v>58461</v>
      </c>
      <c r="C28" s="58">
        <v>0</v>
      </c>
      <c r="D28" s="96">
        <f>IFERROR(C28/B28,0)</f>
        <v>0</v>
      </c>
      <c r="E28" s="58">
        <v>0</v>
      </c>
      <c r="F28" s="96">
        <f>IFERROR(E28/B28,0)</f>
        <v>0</v>
      </c>
      <c r="G28" s="58">
        <v>0</v>
      </c>
      <c r="H28" s="96">
        <f>IFERROR(G28/B28,0)</f>
        <v>0</v>
      </c>
      <c r="I28" s="55">
        <f>SUM(C28,E28,G28)</f>
        <v>0</v>
      </c>
      <c r="J28" s="96">
        <f>IFERROR(I28/B28,0)</f>
        <v>0</v>
      </c>
    </row>
    <row r="29" spans="1:10" x14ac:dyDescent="0.3">
      <c r="A29" s="47" t="s">
        <v>35</v>
      </c>
      <c r="B29" s="58" t="s">
        <v>36</v>
      </c>
      <c r="C29" s="58" t="s">
        <v>36</v>
      </c>
      <c r="D29" s="65" t="s">
        <v>36</v>
      </c>
      <c r="E29" s="58" t="s">
        <v>36</v>
      </c>
      <c r="F29" s="65" t="s">
        <v>36</v>
      </c>
      <c r="G29" s="58" t="s">
        <v>36</v>
      </c>
      <c r="H29" s="65" t="s">
        <v>36</v>
      </c>
      <c r="I29" s="65" t="s">
        <v>36</v>
      </c>
      <c r="J29" s="65" t="s">
        <v>36</v>
      </c>
    </row>
    <row r="30" spans="1:10" x14ac:dyDescent="0.3">
      <c r="A30" s="47" t="s">
        <v>37</v>
      </c>
      <c r="B30" s="58" t="s">
        <v>36</v>
      </c>
      <c r="C30" s="58" t="s">
        <v>36</v>
      </c>
      <c r="D30" s="65" t="s">
        <v>36</v>
      </c>
      <c r="E30" s="58" t="s">
        <v>36</v>
      </c>
      <c r="F30" s="65" t="s">
        <v>36</v>
      </c>
      <c r="G30" s="58" t="s">
        <v>36</v>
      </c>
      <c r="H30" s="65" t="s">
        <v>36</v>
      </c>
      <c r="I30" s="65" t="s">
        <v>36</v>
      </c>
      <c r="J30" s="65" t="s">
        <v>36</v>
      </c>
    </row>
    <row r="31" spans="1:10" x14ac:dyDescent="0.3">
      <c r="A31" s="47" t="s">
        <v>38</v>
      </c>
      <c r="B31" s="58" t="s">
        <v>36</v>
      </c>
      <c r="C31" s="58" t="s">
        <v>36</v>
      </c>
      <c r="D31" s="65" t="s">
        <v>36</v>
      </c>
      <c r="E31" s="58" t="s">
        <v>36</v>
      </c>
      <c r="F31" s="65" t="s">
        <v>36</v>
      </c>
      <c r="G31" s="58" t="s">
        <v>36</v>
      </c>
      <c r="H31" s="65" t="s">
        <v>36</v>
      </c>
      <c r="I31" s="65" t="s">
        <v>36</v>
      </c>
      <c r="J31" s="65" t="s">
        <v>36</v>
      </c>
    </row>
    <row r="32" spans="1:10" x14ac:dyDescent="0.3">
      <c r="A32" s="47" t="s">
        <v>39</v>
      </c>
      <c r="B32" s="58">
        <v>256242</v>
      </c>
      <c r="C32" s="58">
        <v>35985</v>
      </c>
      <c r="D32" s="96">
        <f>IFERROR(C32/B32,0)</f>
        <v>0.14043365256281171</v>
      </c>
      <c r="E32" s="58">
        <v>91</v>
      </c>
      <c r="F32" s="96">
        <f>IFERROR(E32/B32,0)</f>
        <v>3.551330382997323E-4</v>
      </c>
      <c r="G32" s="58">
        <v>0</v>
      </c>
      <c r="H32" s="96">
        <f>IFERROR(G32/B32,0)</f>
        <v>0</v>
      </c>
      <c r="I32" s="55">
        <f>SUM(C32,E32,G32)</f>
        <v>36076</v>
      </c>
      <c r="J32" s="96">
        <f>IFERROR(I32/B32,0)</f>
        <v>0.14078878560111144</v>
      </c>
    </row>
    <row r="33" spans="1:10" x14ac:dyDescent="0.3">
      <c r="A33" s="47" t="s">
        <v>40</v>
      </c>
      <c r="B33" s="58">
        <v>110408</v>
      </c>
      <c r="C33" s="58">
        <v>67056</v>
      </c>
      <c r="D33" s="96">
        <f>IFERROR(C33/B33,0)</f>
        <v>0.60734729367437146</v>
      </c>
      <c r="E33" s="58">
        <v>27584</v>
      </c>
      <c r="F33" s="96">
        <f>IFERROR(E33/B33,0)</f>
        <v>0.24983696833562785</v>
      </c>
      <c r="G33" s="58">
        <v>0</v>
      </c>
      <c r="H33" s="96">
        <f>IFERROR(G33/B33,0)</f>
        <v>0</v>
      </c>
      <c r="I33" s="55">
        <f>SUM(C33,E33,G33)</f>
        <v>94640</v>
      </c>
      <c r="J33" s="96">
        <f>IFERROR(I33/B33,0)</f>
        <v>0.85718426200999931</v>
      </c>
    </row>
    <row r="34" spans="1:10" x14ac:dyDescent="0.3">
      <c r="A34" s="47" t="s">
        <v>41</v>
      </c>
      <c r="B34" s="58" t="s">
        <v>36</v>
      </c>
      <c r="C34" s="58" t="s">
        <v>36</v>
      </c>
      <c r="D34" s="65" t="s">
        <v>36</v>
      </c>
      <c r="E34" s="58" t="s">
        <v>36</v>
      </c>
      <c r="F34" s="65" t="s">
        <v>36</v>
      </c>
      <c r="G34" s="58" t="s">
        <v>36</v>
      </c>
      <c r="H34" s="65" t="s">
        <v>36</v>
      </c>
      <c r="I34" s="65" t="s">
        <v>36</v>
      </c>
      <c r="J34" s="65" t="s">
        <v>36</v>
      </c>
    </row>
    <row r="35" spans="1:10" x14ac:dyDescent="0.3">
      <c r="A35" s="47" t="s">
        <v>42</v>
      </c>
      <c r="B35" s="58">
        <v>54172</v>
      </c>
      <c r="C35" s="58">
        <v>23681</v>
      </c>
      <c r="D35" s="96">
        <f>IFERROR(C35/B35,0)</f>
        <v>0.43714465037288636</v>
      </c>
      <c r="E35" s="58">
        <v>0</v>
      </c>
      <c r="F35" s="96">
        <f>IFERROR(E35/B35,0)</f>
        <v>0</v>
      </c>
      <c r="G35" s="58">
        <v>0</v>
      </c>
      <c r="H35" s="96">
        <f>IFERROR(G35/B35,0)</f>
        <v>0</v>
      </c>
      <c r="I35" s="55">
        <f>SUM(C35,E35,G35)</f>
        <v>23681</v>
      </c>
      <c r="J35" s="96">
        <f>IFERROR(I35/B35,0)</f>
        <v>0.43714465037288636</v>
      </c>
    </row>
    <row r="36" spans="1:10" x14ac:dyDescent="0.3">
      <c r="A36" s="47" t="s">
        <v>43</v>
      </c>
      <c r="B36" s="58" t="s">
        <v>36</v>
      </c>
      <c r="C36" s="58" t="s">
        <v>36</v>
      </c>
      <c r="D36" s="65" t="s">
        <v>36</v>
      </c>
      <c r="E36" s="58" t="s">
        <v>36</v>
      </c>
      <c r="F36" s="65" t="s">
        <v>36</v>
      </c>
      <c r="G36" s="58" t="s">
        <v>36</v>
      </c>
      <c r="H36" s="65" t="s">
        <v>36</v>
      </c>
      <c r="I36" s="65" t="s">
        <v>36</v>
      </c>
      <c r="J36" s="65" t="s">
        <v>36</v>
      </c>
    </row>
    <row r="37" spans="1:10" x14ac:dyDescent="0.3">
      <c r="A37" s="47" t="s">
        <v>44</v>
      </c>
      <c r="B37" s="58" t="s">
        <v>36</v>
      </c>
      <c r="C37" s="58" t="s">
        <v>36</v>
      </c>
      <c r="D37" s="65" t="s">
        <v>36</v>
      </c>
      <c r="E37" s="58" t="s">
        <v>36</v>
      </c>
      <c r="F37" s="65" t="s">
        <v>36</v>
      </c>
      <c r="G37" s="58" t="s">
        <v>36</v>
      </c>
      <c r="H37" s="65" t="s">
        <v>36</v>
      </c>
      <c r="I37" s="65" t="s">
        <v>36</v>
      </c>
      <c r="J37" s="65" t="s">
        <v>36</v>
      </c>
    </row>
    <row r="38" spans="1:10" x14ac:dyDescent="0.3">
      <c r="A38" s="47" t="s">
        <v>45</v>
      </c>
      <c r="B38" s="58" t="s">
        <v>36</v>
      </c>
      <c r="C38" s="58" t="s">
        <v>36</v>
      </c>
      <c r="D38" s="65" t="s">
        <v>36</v>
      </c>
      <c r="E38" s="58" t="s">
        <v>36</v>
      </c>
      <c r="F38" s="65" t="s">
        <v>36</v>
      </c>
      <c r="G38" s="58" t="s">
        <v>36</v>
      </c>
      <c r="H38" s="65" t="s">
        <v>36</v>
      </c>
      <c r="I38" s="65" t="s">
        <v>36</v>
      </c>
      <c r="J38" s="65" t="s">
        <v>36</v>
      </c>
    </row>
    <row r="39" spans="1:10" x14ac:dyDescent="0.3">
      <c r="A39" s="47" t="s">
        <v>46</v>
      </c>
      <c r="B39" s="58" t="s">
        <v>36</v>
      </c>
      <c r="C39" s="58" t="s">
        <v>36</v>
      </c>
      <c r="D39" s="65" t="s">
        <v>36</v>
      </c>
      <c r="E39" s="58" t="s">
        <v>36</v>
      </c>
      <c r="F39" s="65" t="s">
        <v>36</v>
      </c>
      <c r="G39" s="58" t="s">
        <v>36</v>
      </c>
      <c r="H39" s="65" t="s">
        <v>36</v>
      </c>
      <c r="I39" s="65" t="s">
        <v>36</v>
      </c>
      <c r="J39" s="65" t="s">
        <v>36</v>
      </c>
    </row>
    <row r="40" spans="1:10" x14ac:dyDescent="0.3">
      <c r="A40" s="47" t="s">
        <v>47</v>
      </c>
      <c r="B40" s="58">
        <v>235860</v>
      </c>
      <c r="C40" s="58">
        <v>92509</v>
      </c>
      <c r="D40" s="96">
        <f>IFERROR(C40/B40,0)</f>
        <v>0.3922199609938099</v>
      </c>
      <c r="E40" s="58">
        <v>80879</v>
      </c>
      <c r="F40" s="96">
        <f>IFERROR(E40/B40,0)</f>
        <v>0.34291104892732976</v>
      </c>
      <c r="G40" s="58">
        <v>5823</v>
      </c>
      <c r="H40" s="96">
        <f>IFERROR(G40/B40,0)</f>
        <v>2.4688374459425084E-2</v>
      </c>
      <c r="I40" s="55">
        <f>SUM(C40,E40,G40)</f>
        <v>179211</v>
      </c>
      <c r="J40" s="96">
        <f>IFERROR(I40/B40,0)</f>
        <v>0.75981938438056473</v>
      </c>
    </row>
    <row r="41" spans="1:10" x14ac:dyDescent="0.3">
      <c r="A41" s="47" t="s">
        <v>48</v>
      </c>
      <c r="B41" s="58" t="s">
        <v>36</v>
      </c>
      <c r="C41" s="58" t="s">
        <v>36</v>
      </c>
      <c r="D41" s="65" t="s">
        <v>36</v>
      </c>
      <c r="E41" s="58" t="s">
        <v>36</v>
      </c>
      <c r="F41" s="65" t="s">
        <v>36</v>
      </c>
      <c r="G41" s="58" t="s">
        <v>36</v>
      </c>
      <c r="H41" s="65" t="s">
        <v>36</v>
      </c>
      <c r="I41" s="65" t="s">
        <v>36</v>
      </c>
      <c r="J41" s="65" t="s">
        <v>36</v>
      </c>
    </row>
    <row r="42" spans="1:10" x14ac:dyDescent="0.3">
      <c r="A42" s="47" t="s">
        <v>49</v>
      </c>
      <c r="B42" s="58" t="s">
        <v>36</v>
      </c>
      <c r="C42" s="58" t="s">
        <v>36</v>
      </c>
      <c r="D42" s="65" t="s">
        <v>36</v>
      </c>
      <c r="E42" s="58" t="s">
        <v>36</v>
      </c>
      <c r="F42" s="65" t="s">
        <v>36</v>
      </c>
      <c r="G42" s="58" t="s">
        <v>36</v>
      </c>
      <c r="H42" s="65" t="s">
        <v>36</v>
      </c>
      <c r="I42" s="65" t="s">
        <v>36</v>
      </c>
      <c r="J42" s="65" t="s">
        <v>36</v>
      </c>
    </row>
    <row r="43" spans="1:10" x14ac:dyDescent="0.3">
      <c r="A43" s="47" t="s">
        <v>50</v>
      </c>
      <c r="B43" s="58">
        <v>109546</v>
      </c>
      <c r="C43" s="58">
        <v>5497</v>
      </c>
      <c r="D43" s="96">
        <f>IFERROR(C43/B43,0)</f>
        <v>5.0179833129461594E-2</v>
      </c>
      <c r="E43" s="58">
        <v>93388</v>
      </c>
      <c r="F43" s="96">
        <f>IFERROR(E43/B43,0)</f>
        <v>0.85250031950048377</v>
      </c>
      <c r="G43" s="58">
        <v>2389</v>
      </c>
      <c r="H43" s="96">
        <f>IFERROR(G43/B43,0)</f>
        <v>2.1808190166687967E-2</v>
      </c>
      <c r="I43" s="55">
        <f>SUM(C43,E43,G43)</f>
        <v>101274</v>
      </c>
      <c r="J43" s="96">
        <f>IFERROR(I43/B43,0)</f>
        <v>0.92448834279663339</v>
      </c>
    </row>
    <row r="44" spans="1:10" x14ac:dyDescent="0.3">
      <c r="A44" s="47" t="s">
        <v>51</v>
      </c>
      <c r="B44" s="58">
        <v>35919</v>
      </c>
      <c r="C44" s="58">
        <v>0</v>
      </c>
      <c r="D44" s="96">
        <f>IFERROR(C44/B44,0)</f>
        <v>0</v>
      </c>
      <c r="E44" s="58">
        <v>0</v>
      </c>
      <c r="F44" s="96">
        <f>IFERROR(E44/B44,0)</f>
        <v>0</v>
      </c>
      <c r="G44" s="58">
        <v>0</v>
      </c>
      <c r="H44" s="96">
        <f>IFERROR(G44/B44,0)</f>
        <v>0</v>
      </c>
      <c r="I44" s="55">
        <f>SUM(C44,E44,G44)</f>
        <v>0</v>
      </c>
      <c r="J44" s="96">
        <f>IFERROR(I44/B44,0)</f>
        <v>0</v>
      </c>
    </row>
    <row r="45" spans="1:10" x14ac:dyDescent="0.3">
      <c r="A45" s="47" t="s">
        <v>52</v>
      </c>
      <c r="B45" s="58">
        <v>1095515</v>
      </c>
      <c r="C45" s="58">
        <v>62243</v>
      </c>
      <c r="D45" s="96">
        <f>IFERROR(C45/B45,0)</f>
        <v>5.6816200599717939E-2</v>
      </c>
      <c r="E45" s="58">
        <v>29347</v>
      </c>
      <c r="F45" s="96">
        <f>IFERROR(E45/B45,0)</f>
        <v>2.6788314171873502E-2</v>
      </c>
      <c r="G45" s="58">
        <v>0</v>
      </c>
      <c r="H45" s="96">
        <f>IFERROR(G45/B45,0)</f>
        <v>0</v>
      </c>
      <c r="I45" s="55">
        <f>SUM(C45,E45,G45)</f>
        <v>91590</v>
      </c>
      <c r="J45" s="96">
        <f>IFERROR(I45/B45,0)</f>
        <v>8.3604514771591448E-2</v>
      </c>
    </row>
    <row r="46" spans="1:10" x14ac:dyDescent="0.3">
      <c r="A46" s="47" t="s">
        <v>53</v>
      </c>
      <c r="B46" s="58" t="s">
        <v>36</v>
      </c>
      <c r="C46" s="58" t="s">
        <v>36</v>
      </c>
      <c r="D46" s="65" t="s">
        <v>36</v>
      </c>
      <c r="E46" s="58" t="s">
        <v>36</v>
      </c>
      <c r="F46" s="65" t="s">
        <v>36</v>
      </c>
      <c r="G46" s="58" t="s">
        <v>36</v>
      </c>
      <c r="H46" s="65" t="s">
        <v>36</v>
      </c>
      <c r="I46" s="65" t="s">
        <v>36</v>
      </c>
      <c r="J46" s="65" t="s">
        <v>36</v>
      </c>
    </row>
    <row r="47" spans="1:10" x14ac:dyDescent="0.3">
      <c r="A47" s="47" t="s">
        <v>54</v>
      </c>
      <c r="B47" s="58">
        <v>11</v>
      </c>
      <c r="C47" s="58">
        <v>0</v>
      </c>
      <c r="D47" s="96">
        <f>IFERROR(C47/B47,0)</f>
        <v>0</v>
      </c>
      <c r="E47" s="58">
        <v>0</v>
      </c>
      <c r="F47" s="96">
        <f>IFERROR(E47/B47,0)</f>
        <v>0</v>
      </c>
      <c r="G47" s="58" t="s">
        <v>36</v>
      </c>
      <c r="H47" s="96">
        <f>IFERROR(G47/B47,0)</f>
        <v>0</v>
      </c>
      <c r="I47" s="55">
        <f>SUM(C47,E47,G47)</f>
        <v>0</v>
      </c>
      <c r="J47" s="96">
        <f>IFERROR(I47/B47,0)</f>
        <v>0</v>
      </c>
    </row>
    <row r="48" spans="1:10" x14ac:dyDescent="0.3">
      <c r="A48" s="47" t="s">
        <v>55</v>
      </c>
      <c r="B48" s="58" t="s">
        <v>36</v>
      </c>
      <c r="C48" s="58" t="s">
        <v>36</v>
      </c>
      <c r="D48" s="65" t="s">
        <v>36</v>
      </c>
      <c r="E48" s="58" t="s">
        <v>36</v>
      </c>
      <c r="F48" s="65" t="s">
        <v>36</v>
      </c>
      <c r="G48" s="58" t="s">
        <v>36</v>
      </c>
      <c r="H48" s="65" t="s">
        <v>36</v>
      </c>
      <c r="I48" s="65" t="s">
        <v>36</v>
      </c>
      <c r="J48" s="65" t="s">
        <v>36</v>
      </c>
    </row>
    <row r="49" spans="1:10" x14ac:dyDescent="0.3">
      <c r="A49" s="47" t="s">
        <v>56</v>
      </c>
      <c r="B49" s="58">
        <v>25278</v>
      </c>
      <c r="C49" s="58">
        <v>0</v>
      </c>
      <c r="D49" s="96">
        <f>IFERROR(C49/B49,0)</f>
        <v>0</v>
      </c>
      <c r="E49" s="58">
        <v>0</v>
      </c>
      <c r="F49" s="96">
        <f>IFERROR(E49/B49,0)</f>
        <v>0</v>
      </c>
      <c r="G49" s="58">
        <v>0</v>
      </c>
      <c r="H49" s="96">
        <f>IFERROR(G49/B49,0)</f>
        <v>0</v>
      </c>
      <c r="I49" s="55">
        <f>SUM(C49,E49,G49)</f>
        <v>0</v>
      </c>
      <c r="J49" s="96">
        <f>IFERROR(I49/B49,0)</f>
        <v>0</v>
      </c>
    </row>
    <row r="50" spans="1:10" x14ac:dyDescent="0.3">
      <c r="A50" s="47" t="s">
        <v>57</v>
      </c>
      <c r="B50" s="58">
        <v>76534</v>
      </c>
      <c r="C50" s="58">
        <v>4116</v>
      </c>
      <c r="D50" s="96">
        <f>IFERROR(C50/B50,0)</f>
        <v>5.3780019337810646E-2</v>
      </c>
      <c r="E50" s="58">
        <v>66432</v>
      </c>
      <c r="F50" s="96">
        <f>IFERROR(E50/B50,0)</f>
        <v>0.8680063762510779</v>
      </c>
      <c r="G50" s="58">
        <v>0</v>
      </c>
      <c r="H50" s="96">
        <f>IFERROR(G50/B50,0)</f>
        <v>0</v>
      </c>
      <c r="I50" s="55">
        <f>SUM(C50,E50,G50)</f>
        <v>70548</v>
      </c>
      <c r="J50" s="96">
        <f>IFERROR(I50/B50,0)</f>
        <v>0.92178639558888864</v>
      </c>
    </row>
    <row r="51" spans="1:10" x14ac:dyDescent="0.3">
      <c r="A51" s="47" t="s">
        <v>58</v>
      </c>
      <c r="B51" s="58">
        <v>211427</v>
      </c>
      <c r="C51" s="58">
        <v>15366</v>
      </c>
      <c r="D51" s="96">
        <f>IFERROR(C51/B51,0)</f>
        <v>7.2677567198134577E-2</v>
      </c>
      <c r="E51" s="58">
        <v>2257</v>
      </c>
      <c r="F51" s="96">
        <f>IFERROR(E51/B51,0)</f>
        <v>1.0675079341805919E-2</v>
      </c>
      <c r="G51" s="58">
        <v>0</v>
      </c>
      <c r="H51" s="96">
        <f>IFERROR(G51/B51,0)</f>
        <v>0</v>
      </c>
      <c r="I51" s="55">
        <f>SUM(C51,E51,G51)</f>
        <v>17623</v>
      </c>
      <c r="J51" s="96">
        <f>IFERROR(I51/B51,0)</f>
        <v>8.3352646539940498E-2</v>
      </c>
    </row>
    <row r="52" spans="1:10" x14ac:dyDescent="0.3">
      <c r="A52" s="47" t="s">
        <v>59</v>
      </c>
      <c r="B52" s="58" t="s">
        <v>36</v>
      </c>
      <c r="C52" s="58" t="s">
        <v>36</v>
      </c>
      <c r="D52" s="65" t="s">
        <v>36</v>
      </c>
      <c r="E52" s="58" t="s">
        <v>36</v>
      </c>
      <c r="F52" s="65" t="s">
        <v>36</v>
      </c>
      <c r="G52" s="58" t="s">
        <v>36</v>
      </c>
      <c r="H52" s="65" t="s">
        <v>36</v>
      </c>
      <c r="I52" s="65" t="s">
        <v>36</v>
      </c>
      <c r="J52" s="65" t="s">
        <v>36</v>
      </c>
    </row>
    <row r="53" spans="1:10" x14ac:dyDescent="0.3">
      <c r="A53" s="47" t="s">
        <v>60</v>
      </c>
      <c r="B53" s="58" t="s">
        <v>36</v>
      </c>
      <c r="C53" s="58" t="s">
        <v>36</v>
      </c>
      <c r="D53" s="65" t="s">
        <v>36</v>
      </c>
      <c r="E53" s="58" t="s">
        <v>36</v>
      </c>
      <c r="F53" s="65" t="s">
        <v>36</v>
      </c>
      <c r="G53" s="58" t="s">
        <v>36</v>
      </c>
      <c r="H53" s="65" t="s">
        <v>36</v>
      </c>
      <c r="I53" s="65" t="s">
        <v>36</v>
      </c>
      <c r="J53" s="65" t="s">
        <v>36</v>
      </c>
    </row>
    <row r="54" spans="1:10" x14ac:dyDescent="0.3">
      <c r="A54" s="47" t="s">
        <v>61</v>
      </c>
      <c r="B54" s="58">
        <v>252990</v>
      </c>
      <c r="C54" s="58">
        <v>81777</v>
      </c>
      <c r="D54" s="96">
        <f>IFERROR(C54/B54,0)</f>
        <v>0.3232420253764971</v>
      </c>
      <c r="E54" s="58">
        <v>149588</v>
      </c>
      <c r="F54" s="96">
        <f>IFERROR(E54/B54,0)</f>
        <v>0.59128028775840946</v>
      </c>
      <c r="G54" s="58">
        <v>0</v>
      </c>
      <c r="H54" s="96">
        <f>IFERROR(G54/B54,0)</f>
        <v>0</v>
      </c>
      <c r="I54" s="55">
        <f>SUM(C54,E54,G54)</f>
        <v>231365</v>
      </c>
      <c r="J54" s="96">
        <f>IFERROR(I54/B54,0)</f>
        <v>0.91452231313490651</v>
      </c>
    </row>
    <row r="55" spans="1:10" x14ac:dyDescent="0.3">
      <c r="A55" s="47" t="s">
        <v>62</v>
      </c>
      <c r="B55" s="58">
        <v>124225</v>
      </c>
      <c r="C55" s="58">
        <v>55307</v>
      </c>
      <c r="D55" s="96">
        <f>IFERROR(C55/B55,0)</f>
        <v>0.44521634131616017</v>
      </c>
      <c r="E55" s="58">
        <v>20381</v>
      </c>
      <c r="F55" s="96">
        <f>IFERROR(E55/B55,0)</f>
        <v>0.16406520426645199</v>
      </c>
      <c r="G55" s="58">
        <v>0</v>
      </c>
      <c r="H55" s="96">
        <f>IFERROR(G55/B55,0)</f>
        <v>0</v>
      </c>
      <c r="I55" s="55">
        <f>SUM(C55,E55,G55)</f>
        <v>75688</v>
      </c>
      <c r="J55" s="96">
        <f>IFERROR(I55/B55,0)</f>
        <v>0.60928154558261216</v>
      </c>
    </row>
    <row r="56" spans="1:10" x14ac:dyDescent="0.3">
      <c r="A56" s="47" t="s">
        <v>63</v>
      </c>
      <c r="B56" s="58" t="s">
        <v>36</v>
      </c>
      <c r="C56" s="58" t="s">
        <v>36</v>
      </c>
      <c r="D56" s="65" t="s">
        <v>36</v>
      </c>
      <c r="E56" s="58" t="s">
        <v>36</v>
      </c>
      <c r="F56" s="65" t="s">
        <v>36</v>
      </c>
      <c r="G56" s="58" t="s">
        <v>36</v>
      </c>
      <c r="H56" s="65" t="s">
        <v>36</v>
      </c>
      <c r="I56" s="65" t="s">
        <v>36</v>
      </c>
      <c r="J56" s="65" t="s">
        <v>36</v>
      </c>
    </row>
    <row r="57" spans="1:10" x14ac:dyDescent="0.3">
      <c r="A57" s="47" t="s">
        <v>64</v>
      </c>
      <c r="B57" s="58">
        <v>152922</v>
      </c>
      <c r="C57" s="58">
        <v>73809</v>
      </c>
      <c r="D57" s="96">
        <f>IFERROR(C57/B57,0)</f>
        <v>0.4826578255581277</v>
      </c>
      <c r="E57" s="58">
        <v>28060</v>
      </c>
      <c r="F57" s="96">
        <f>IFERROR(E57/B57,0)</f>
        <v>0.18349223787290253</v>
      </c>
      <c r="G57" s="58">
        <v>0</v>
      </c>
      <c r="H57" s="96">
        <f>IFERROR(G57/B57,0)</f>
        <v>0</v>
      </c>
      <c r="I57" s="55">
        <f>SUM(C57,E57,G57)</f>
        <v>101869</v>
      </c>
      <c r="J57" s="96">
        <f>IFERROR(I57/B57,0)</f>
        <v>0.66615006343103023</v>
      </c>
    </row>
    <row r="58" spans="1:10" x14ac:dyDescent="0.3">
      <c r="A58" s="47" t="s">
        <v>65</v>
      </c>
      <c r="B58" s="58" t="s">
        <v>36</v>
      </c>
      <c r="C58" s="58" t="s">
        <v>36</v>
      </c>
      <c r="D58" s="65" t="s">
        <v>36</v>
      </c>
      <c r="E58" s="58" t="s">
        <v>36</v>
      </c>
      <c r="F58" s="65" t="s">
        <v>36</v>
      </c>
      <c r="G58" s="58" t="s">
        <v>36</v>
      </c>
      <c r="H58" s="65" t="s">
        <v>36</v>
      </c>
      <c r="I58" s="65" t="s">
        <v>36</v>
      </c>
      <c r="J58" s="65" t="s">
        <v>36</v>
      </c>
    </row>
    <row r="59" spans="1:10" x14ac:dyDescent="0.3">
      <c r="A59" s="47" t="s">
        <v>66</v>
      </c>
      <c r="B59" s="58">
        <v>114722</v>
      </c>
      <c r="C59" s="58">
        <v>11444</v>
      </c>
      <c r="D59" s="96">
        <f>IFERROR(C59/B59,0)</f>
        <v>9.9754188385837064E-2</v>
      </c>
      <c r="E59" s="58">
        <v>0</v>
      </c>
      <c r="F59" s="96">
        <f>IFERROR(E59/B59,0)</f>
        <v>0</v>
      </c>
      <c r="G59" s="58">
        <v>0</v>
      </c>
      <c r="H59" s="96">
        <f>IFERROR(G59/B59,0)</f>
        <v>0</v>
      </c>
      <c r="I59" s="55">
        <f>SUM(C59,E59,G59)</f>
        <v>11444</v>
      </c>
      <c r="J59" s="96">
        <f>IFERROR(I59/B59,0)</f>
        <v>9.9754188385837064E-2</v>
      </c>
    </row>
    <row r="60" spans="1:10" s="52" customFormat="1" x14ac:dyDescent="0.3">
      <c r="A60" s="52" t="s">
        <v>74</v>
      </c>
      <c r="B60" s="97">
        <f>SUM(B4:B59)</f>
        <v>6987001</v>
      </c>
      <c r="C60" s="97">
        <f>SUM(C4:C59)</f>
        <v>1533283</v>
      </c>
      <c r="D60" s="95">
        <f>IFERROR(C60/B60,0)</f>
        <v>0.21944794340232668</v>
      </c>
      <c r="E60" s="97">
        <f>SUM(E4:E59)</f>
        <v>1183948</v>
      </c>
      <c r="F60" s="95">
        <f>IFERROR(E60/B60,0)</f>
        <v>0.16945009740230466</v>
      </c>
      <c r="G60" s="97">
        <f>SUM(G4:G59)</f>
        <v>43163</v>
      </c>
      <c r="H60" s="95">
        <f>IFERROR(G60/B60,0)</f>
        <v>6.1776146876177636E-3</v>
      </c>
      <c r="I60" s="76">
        <f>SUM(I4:I59)</f>
        <v>2760394</v>
      </c>
      <c r="J60" s="95">
        <f>IFERROR(I60/B60,0)</f>
        <v>0.3950756554922491</v>
      </c>
    </row>
    <row r="61" spans="1:10" x14ac:dyDescent="0.3">
      <c r="A61" s="45"/>
      <c r="B61" s="46" t="s">
        <v>121</v>
      </c>
      <c r="C61" s="46" t="s">
        <v>121</v>
      </c>
      <c r="D61" s="49" t="s">
        <v>9</v>
      </c>
      <c r="E61" s="46" t="s">
        <v>121</v>
      </c>
      <c r="F61" s="49" t="s">
        <v>9</v>
      </c>
      <c r="G61" s="46" t="s">
        <v>121</v>
      </c>
      <c r="H61" s="49" t="s">
        <v>9</v>
      </c>
      <c r="I61" s="46" t="s">
        <v>121</v>
      </c>
      <c r="J61" s="50" t="s">
        <v>9</v>
      </c>
    </row>
    <row r="62" spans="1:10" ht="75.599999999999994" customHeight="1" x14ac:dyDescent="0.3">
      <c r="A62" s="45"/>
      <c r="B62" s="46" t="s">
        <v>116</v>
      </c>
      <c r="C62" s="156" t="s">
        <v>117</v>
      </c>
      <c r="D62" s="156"/>
      <c r="E62" s="157" t="s">
        <v>118</v>
      </c>
      <c r="F62" s="157"/>
      <c r="G62" s="158" t="s">
        <v>119</v>
      </c>
      <c r="H62" s="158"/>
      <c r="I62" s="159" t="s">
        <v>120</v>
      </c>
      <c r="J62" s="159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147F-B328-4A9A-9731-E09A975B77BC}">
  <dimension ref="A1:J62"/>
  <sheetViews>
    <sheetView zoomScale="55" zoomScaleNormal="55" workbookViewId="0">
      <selection activeCell="B44" sqref="B44"/>
    </sheetView>
  </sheetViews>
  <sheetFormatPr defaultColWidth="8.88671875" defaultRowHeight="14.4" x14ac:dyDescent="0.3"/>
  <cols>
    <col min="1" max="1" width="33.88671875" style="47" customWidth="1"/>
    <col min="2" max="2" width="17.44140625" style="7" customWidth="1"/>
    <col min="3" max="3" width="26.88671875" style="51" customWidth="1"/>
    <col min="4" max="4" width="9.109375" style="47" customWidth="1"/>
    <col min="5" max="5" width="24" style="51" customWidth="1"/>
    <col min="6" max="6" width="8.88671875" style="47" customWidth="1"/>
    <col min="7" max="7" width="25.44140625" style="51" customWidth="1"/>
    <col min="8" max="8" width="11.44140625" style="47" customWidth="1"/>
    <col min="9" max="9" width="24" style="51" customWidth="1"/>
    <col min="10" max="16384" width="8.88671875" style="47"/>
  </cols>
  <sheetData>
    <row r="1" spans="1:10" ht="75.599999999999994" customHeight="1" x14ac:dyDescent="0.3">
      <c r="A1" s="125" t="s">
        <v>115</v>
      </c>
      <c r="B1" s="46" t="s">
        <v>122</v>
      </c>
      <c r="C1" s="156" t="s">
        <v>123</v>
      </c>
      <c r="D1" s="156"/>
      <c r="E1" s="157" t="s">
        <v>124</v>
      </c>
      <c r="F1" s="157"/>
      <c r="G1" s="158" t="s">
        <v>125</v>
      </c>
      <c r="H1" s="158"/>
      <c r="I1" s="159" t="s">
        <v>126</v>
      </c>
      <c r="J1" s="159"/>
    </row>
    <row r="2" spans="1:10" s="18" customFormat="1" ht="13.2" x14ac:dyDescent="0.25">
      <c r="A2" s="88" t="s">
        <v>97</v>
      </c>
      <c r="B2" s="48">
        <v>2018</v>
      </c>
      <c r="C2" s="133">
        <v>250</v>
      </c>
      <c r="D2" s="133"/>
      <c r="E2" s="133">
        <v>250</v>
      </c>
      <c r="F2" s="133"/>
      <c r="G2" s="133">
        <v>250</v>
      </c>
      <c r="H2" s="133"/>
      <c r="I2" s="133">
        <v>250</v>
      </c>
      <c r="J2" s="133"/>
    </row>
    <row r="3" spans="1:10" x14ac:dyDescent="0.3">
      <c r="A3" s="125" t="s">
        <v>7</v>
      </c>
      <c r="B3" s="46" t="s">
        <v>127</v>
      </c>
      <c r="C3" s="46" t="s">
        <v>127</v>
      </c>
      <c r="D3" s="49" t="s">
        <v>9</v>
      </c>
      <c r="E3" s="46" t="s">
        <v>127</v>
      </c>
      <c r="F3" s="49" t="s">
        <v>9</v>
      </c>
      <c r="G3" s="46" t="s">
        <v>127</v>
      </c>
      <c r="H3" s="49" t="s">
        <v>9</v>
      </c>
      <c r="I3" s="46" t="s">
        <v>127</v>
      </c>
      <c r="J3" s="126" t="s">
        <v>9</v>
      </c>
    </row>
    <row r="4" spans="1:10" x14ac:dyDescent="0.3">
      <c r="A4" s="127" t="s">
        <v>10</v>
      </c>
      <c r="B4" s="58">
        <v>10</v>
      </c>
      <c r="C4" s="58">
        <v>3</v>
      </c>
      <c r="D4" s="82">
        <f>C4/B4</f>
        <v>0.3</v>
      </c>
      <c r="E4" s="58">
        <v>2</v>
      </c>
      <c r="F4" s="82">
        <f>E4/B4</f>
        <v>0.2</v>
      </c>
      <c r="G4" s="58">
        <v>0</v>
      </c>
      <c r="H4" s="82">
        <f>G4/B4</f>
        <v>0</v>
      </c>
      <c r="I4" s="55">
        <f>SUM(C4,E4,G4)</f>
        <v>5</v>
      </c>
      <c r="J4" s="82">
        <f>I4/B4</f>
        <v>0.5</v>
      </c>
    </row>
    <row r="5" spans="1:10" x14ac:dyDescent="0.3">
      <c r="A5" s="127" t="s">
        <v>11</v>
      </c>
      <c r="B5" s="58" t="s">
        <v>36</v>
      </c>
      <c r="C5" s="58" t="s">
        <v>36</v>
      </c>
      <c r="D5" s="65" t="s">
        <v>36</v>
      </c>
      <c r="E5" s="58" t="s">
        <v>36</v>
      </c>
      <c r="F5" s="65" t="s">
        <v>36</v>
      </c>
      <c r="G5" s="58" t="s">
        <v>36</v>
      </c>
      <c r="H5" s="65" t="s">
        <v>36</v>
      </c>
      <c r="I5" s="65" t="s">
        <v>36</v>
      </c>
      <c r="J5" s="65" t="s">
        <v>36</v>
      </c>
    </row>
    <row r="6" spans="1:10" x14ac:dyDescent="0.3">
      <c r="A6" s="127" t="s">
        <v>12</v>
      </c>
      <c r="B6" s="58">
        <v>1</v>
      </c>
      <c r="C6" s="58">
        <v>1</v>
      </c>
      <c r="D6" s="82">
        <f t="shared" ref="D6:D13" si="0">C6/B6</f>
        <v>1</v>
      </c>
      <c r="E6" s="58">
        <v>0</v>
      </c>
      <c r="F6" s="82">
        <f t="shared" ref="F6:F13" si="1">E6/B6</f>
        <v>0</v>
      </c>
      <c r="G6" s="58">
        <v>0</v>
      </c>
      <c r="H6" s="82">
        <f t="shared" ref="H6:H13" si="2">G6/B6</f>
        <v>0</v>
      </c>
      <c r="I6" s="55">
        <f t="shared" ref="I6:I13" si="3">SUM(C6,E6,G6)</f>
        <v>1</v>
      </c>
      <c r="J6" s="82">
        <f t="shared" ref="J6:J13" si="4">I6/B6</f>
        <v>1</v>
      </c>
    </row>
    <row r="7" spans="1:10" x14ac:dyDescent="0.3">
      <c r="A7" s="127" t="s">
        <v>13</v>
      </c>
      <c r="B7" s="58">
        <v>42</v>
      </c>
      <c r="C7" s="58">
        <v>0</v>
      </c>
      <c r="D7" s="82">
        <f t="shared" si="0"/>
        <v>0</v>
      </c>
      <c r="E7" s="58">
        <v>0</v>
      </c>
      <c r="F7" s="82">
        <f t="shared" si="1"/>
        <v>0</v>
      </c>
      <c r="G7" s="58">
        <v>0</v>
      </c>
      <c r="H7" s="82">
        <f t="shared" si="2"/>
        <v>0</v>
      </c>
      <c r="I7" s="55">
        <f t="shared" si="3"/>
        <v>0</v>
      </c>
      <c r="J7" s="82">
        <f t="shared" si="4"/>
        <v>0</v>
      </c>
    </row>
    <row r="8" spans="1:10" x14ac:dyDescent="0.3">
      <c r="A8" s="127" t="s">
        <v>14</v>
      </c>
      <c r="B8" s="58">
        <v>1</v>
      </c>
      <c r="C8" s="58">
        <v>0</v>
      </c>
      <c r="D8" s="82">
        <f t="shared" si="0"/>
        <v>0</v>
      </c>
      <c r="E8" s="58">
        <v>0</v>
      </c>
      <c r="F8" s="82">
        <f t="shared" si="1"/>
        <v>0</v>
      </c>
      <c r="G8" s="58">
        <v>0</v>
      </c>
      <c r="H8" s="82">
        <f t="shared" si="2"/>
        <v>0</v>
      </c>
      <c r="I8" s="55">
        <f t="shared" si="3"/>
        <v>0</v>
      </c>
      <c r="J8" s="82">
        <f t="shared" si="4"/>
        <v>0</v>
      </c>
    </row>
    <row r="9" spans="1:10" x14ac:dyDescent="0.3">
      <c r="A9" s="127" t="s">
        <v>15</v>
      </c>
      <c r="B9" s="58">
        <v>9</v>
      </c>
      <c r="C9" s="58">
        <v>5</v>
      </c>
      <c r="D9" s="82">
        <f t="shared" si="0"/>
        <v>0.55555555555555558</v>
      </c>
      <c r="E9" s="58">
        <v>0</v>
      </c>
      <c r="F9" s="82">
        <f t="shared" si="1"/>
        <v>0</v>
      </c>
      <c r="G9" s="58">
        <v>0</v>
      </c>
      <c r="H9" s="82">
        <f t="shared" si="2"/>
        <v>0</v>
      </c>
      <c r="I9" s="55">
        <f t="shared" si="3"/>
        <v>5</v>
      </c>
      <c r="J9" s="82">
        <f t="shared" si="4"/>
        <v>0.55555555555555558</v>
      </c>
    </row>
    <row r="10" spans="1:10" x14ac:dyDescent="0.3">
      <c r="A10" s="127" t="s">
        <v>16</v>
      </c>
      <c r="B10" s="58">
        <v>1</v>
      </c>
      <c r="C10" s="58">
        <v>0</v>
      </c>
      <c r="D10" s="82">
        <f t="shared" si="0"/>
        <v>0</v>
      </c>
      <c r="E10" s="58">
        <v>0</v>
      </c>
      <c r="F10" s="82">
        <f t="shared" si="1"/>
        <v>0</v>
      </c>
      <c r="G10" s="58">
        <v>0</v>
      </c>
      <c r="H10" s="82">
        <f t="shared" si="2"/>
        <v>0</v>
      </c>
      <c r="I10" s="55">
        <f t="shared" si="3"/>
        <v>0</v>
      </c>
      <c r="J10" s="82">
        <f t="shared" si="4"/>
        <v>0</v>
      </c>
    </row>
    <row r="11" spans="1:10" x14ac:dyDescent="0.3">
      <c r="A11" s="127" t="s">
        <v>17</v>
      </c>
      <c r="B11" s="58">
        <v>1</v>
      </c>
      <c r="C11" s="58">
        <v>0</v>
      </c>
      <c r="D11" s="82">
        <f t="shared" si="0"/>
        <v>0</v>
      </c>
      <c r="E11" s="58">
        <v>0</v>
      </c>
      <c r="F11" s="82">
        <f t="shared" si="1"/>
        <v>0</v>
      </c>
      <c r="G11" s="58">
        <v>0</v>
      </c>
      <c r="H11" s="82">
        <f t="shared" si="2"/>
        <v>0</v>
      </c>
      <c r="I11" s="55">
        <f t="shared" si="3"/>
        <v>0</v>
      </c>
      <c r="J11" s="82">
        <f t="shared" si="4"/>
        <v>0</v>
      </c>
    </row>
    <row r="12" spans="1:10" x14ac:dyDescent="0.3">
      <c r="A12" s="127" t="s">
        <v>18</v>
      </c>
      <c r="B12" s="58">
        <v>5</v>
      </c>
      <c r="C12" s="58">
        <v>0</v>
      </c>
      <c r="D12" s="82">
        <f t="shared" si="0"/>
        <v>0</v>
      </c>
      <c r="E12" s="58">
        <v>0</v>
      </c>
      <c r="F12" s="82">
        <f t="shared" si="1"/>
        <v>0</v>
      </c>
      <c r="G12" s="58">
        <v>0</v>
      </c>
      <c r="H12" s="82">
        <f t="shared" si="2"/>
        <v>0</v>
      </c>
      <c r="I12" s="55">
        <f t="shared" si="3"/>
        <v>0</v>
      </c>
      <c r="J12" s="82">
        <f t="shared" si="4"/>
        <v>0</v>
      </c>
    </row>
    <row r="13" spans="1:10" x14ac:dyDescent="0.3">
      <c r="A13" s="127" t="s">
        <v>19</v>
      </c>
      <c r="B13" s="58">
        <v>53</v>
      </c>
      <c r="C13" s="58">
        <v>21</v>
      </c>
      <c r="D13" s="82">
        <f t="shared" si="0"/>
        <v>0.39622641509433965</v>
      </c>
      <c r="E13" s="58">
        <v>2</v>
      </c>
      <c r="F13" s="82">
        <f t="shared" si="1"/>
        <v>3.7735849056603772E-2</v>
      </c>
      <c r="G13" s="58">
        <v>0</v>
      </c>
      <c r="H13" s="82">
        <f t="shared" si="2"/>
        <v>0</v>
      </c>
      <c r="I13" s="55">
        <f t="shared" si="3"/>
        <v>23</v>
      </c>
      <c r="J13" s="82">
        <f t="shared" si="4"/>
        <v>0.43396226415094341</v>
      </c>
    </row>
    <row r="14" spans="1:10" x14ac:dyDescent="0.3">
      <c r="A14" s="127" t="s">
        <v>20</v>
      </c>
      <c r="B14" s="58" t="s">
        <v>36</v>
      </c>
      <c r="C14" s="58" t="s">
        <v>36</v>
      </c>
      <c r="D14" s="65" t="s">
        <v>36</v>
      </c>
      <c r="E14" s="58" t="s">
        <v>36</v>
      </c>
      <c r="F14" s="65" t="s">
        <v>36</v>
      </c>
      <c r="G14" s="58" t="s">
        <v>36</v>
      </c>
      <c r="H14" s="65" t="s">
        <v>36</v>
      </c>
      <c r="I14" s="65" t="s">
        <v>36</v>
      </c>
      <c r="J14" s="65" t="s">
        <v>36</v>
      </c>
    </row>
    <row r="15" spans="1:10" x14ac:dyDescent="0.3">
      <c r="A15" s="127" t="s">
        <v>21</v>
      </c>
      <c r="B15" s="58">
        <v>1</v>
      </c>
      <c r="C15" s="128">
        <v>0</v>
      </c>
      <c r="D15" s="82">
        <f>C15/B15</f>
        <v>0</v>
      </c>
      <c r="E15" s="58">
        <v>0</v>
      </c>
      <c r="F15" s="82">
        <f>E15/B15</f>
        <v>0</v>
      </c>
      <c r="G15" s="58">
        <v>0</v>
      </c>
      <c r="H15" s="82">
        <f>G15/B15</f>
        <v>0</v>
      </c>
      <c r="I15" s="55">
        <f>SUM(C15,E15,G15)</f>
        <v>0</v>
      </c>
      <c r="J15" s="82">
        <f>I15/B15</f>
        <v>0</v>
      </c>
    </row>
    <row r="16" spans="1:10" x14ac:dyDescent="0.3">
      <c r="A16" s="127" t="s">
        <v>22</v>
      </c>
      <c r="B16" s="58">
        <v>3</v>
      </c>
      <c r="C16" s="58">
        <v>1</v>
      </c>
      <c r="D16" s="82">
        <f>C16/B16</f>
        <v>0.33333333333333331</v>
      </c>
      <c r="E16" s="58">
        <v>2</v>
      </c>
      <c r="F16" s="82">
        <f>E16/B16</f>
        <v>0.66666666666666663</v>
      </c>
      <c r="G16" s="58">
        <v>0</v>
      </c>
      <c r="H16" s="82">
        <f>G16/B16</f>
        <v>0</v>
      </c>
      <c r="I16" s="55">
        <f>SUM(C16,E16,G16)</f>
        <v>3</v>
      </c>
      <c r="J16" s="82">
        <f>I16/B16</f>
        <v>1</v>
      </c>
    </row>
    <row r="17" spans="1:10" x14ac:dyDescent="0.3">
      <c r="A17" s="127" t="s">
        <v>23</v>
      </c>
      <c r="B17" s="58" t="s">
        <v>36</v>
      </c>
      <c r="C17" s="58" t="s">
        <v>36</v>
      </c>
      <c r="D17" s="65" t="s">
        <v>36</v>
      </c>
      <c r="E17" s="58" t="s">
        <v>36</v>
      </c>
      <c r="F17" s="65" t="s">
        <v>36</v>
      </c>
      <c r="G17" s="58" t="s">
        <v>36</v>
      </c>
      <c r="H17" s="65" t="s">
        <v>36</v>
      </c>
      <c r="I17" s="65" t="s">
        <v>36</v>
      </c>
      <c r="J17" s="65" t="s">
        <v>36</v>
      </c>
    </row>
    <row r="18" spans="1:10" x14ac:dyDescent="0.3">
      <c r="A18" s="127" t="s">
        <v>24</v>
      </c>
      <c r="B18" s="58">
        <v>1</v>
      </c>
      <c r="C18" s="58">
        <v>1</v>
      </c>
      <c r="D18" s="82">
        <f t="shared" ref="D18:D24" si="5">C18/B18</f>
        <v>1</v>
      </c>
      <c r="E18" s="58">
        <v>0</v>
      </c>
      <c r="F18" s="82">
        <f t="shared" ref="F18:F24" si="6">E18/B18</f>
        <v>0</v>
      </c>
      <c r="G18" s="58">
        <v>0</v>
      </c>
      <c r="H18" s="82">
        <f t="shared" ref="H18:H24" si="7">G18/B18</f>
        <v>0</v>
      </c>
      <c r="I18" s="55">
        <f t="shared" ref="I18:I24" si="8">SUM(C18,E18,G18)</f>
        <v>1</v>
      </c>
      <c r="J18" s="82">
        <f t="shared" ref="J18:J24" si="9">I18/B18</f>
        <v>1</v>
      </c>
    </row>
    <row r="19" spans="1:10" x14ac:dyDescent="0.3">
      <c r="A19" s="127" t="s">
        <v>25</v>
      </c>
      <c r="B19" s="58">
        <v>2</v>
      </c>
      <c r="C19" s="58">
        <v>2</v>
      </c>
      <c r="D19" s="82">
        <f t="shared" si="5"/>
        <v>1</v>
      </c>
      <c r="E19" s="58">
        <v>0</v>
      </c>
      <c r="F19" s="82">
        <f t="shared" si="6"/>
        <v>0</v>
      </c>
      <c r="G19" s="58">
        <v>0</v>
      </c>
      <c r="H19" s="82">
        <f t="shared" si="7"/>
        <v>0</v>
      </c>
      <c r="I19" s="55">
        <f t="shared" si="8"/>
        <v>2</v>
      </c>
      <c r="J19" s="82">
        <f t="shared" si="9"/>
        <v>1</v>
      </c>
    </row>
    <row r="20" spans="1:10" x14ac:dyDescent="0.3">
      <c r="A20" s="127" t="s">
        <v>26</v>
      </c>
      <c r="B20" s="58">
        <v>109</v>
      </c>
      <c r="C20" s="58">
        <v>11</v>
      </c>
      <c r="D20" s="82">
        <f t="shared" si="5"/>
        <v>0.10091743119266056</v>
      </c>
      <c r="E20" s="58">
        <v>0</v>
      </c>
      <c r="F20" s="82">
        <f t="shared" si="6"/>
        <v>0</v>
      </c>
      <c r="G20" s="58">
        <v>0</v>
      </c>
      <c r="H20" s="82">
        <f t="shared" si="7"/>
        <v>0</v>
      </c>
      <c r="I20" s="55">
        <f t="shared" si="8"/>
        <v>11</v>
      </c>
      <c r="J20" s="82">
        <f t="shared" si="9"/>
        <v>0.10091743119266056</v>
      </c>
    </row>
    <row r="21" spans="1:10" x14ac:dyDescent="0.3">
      <c r="A21" s="127" t="s">
        <v>27</v>
      </c>
      <c r="B21" s="58">
        <v>72</v>
      </c>
      <c r="C21" s="58">
        <v>33</v>
      </c>
      <c r="D21" s="82">
        <f t="shared" si="5"/>
        <v>0.45833333333333331</v>
      </c>
      <c r="E21" s="58">
        <v>7</v>
      </c>
      <c r="F21" s="82">
        <f t="shared" si="6"/>
        <v>9.7222222222222224E-2</v>
      </c>
      <c r="G21" s="58">
        <v>1</v>
      </c>
      <c r="H21" s="82">
        <f t="shared" si="7"/>
        <v>1.3888888888888888E-2</v>
      </c>
      <c r="I21" s="55">
        <f t="shared" si="8"/>
        <v>41</v>
      </c>
      <c r="J21" s="82">
        <f t="shared" si="9"/>
        <v>0.56944444444444442</v>
      </c>
    </row>
    <row r="22" spans="1:10" x14ac:dyDescent="0.3">
      <c r="A22" s="127" t="s">
        <v>28</v>
      </c>
      <c r="B22" s="58">
        <v>66</v>
      </c>
      <c r="C22" s="58">
        <v>45</v>
      </c>
      <c r="D22" s="82">
        <f t="shared" si="5"/>
        <v>0.68181818181818177</v>
      </c>
      <c r="E22" s="58">
        <v>7</v>
      </c>
      <c r="F22" s="82">
        <f t="shared" si="6"/>
        <v>0.10606060606060606</v>
      </c>
      <c r="G22" s="58">
        <v>0</v>
      </c>
      <c r="H22" s="82">
        <f t="shared" si="7"/>
        <v>0</v>
      </c>
      <c r="I22" s="55">
        <f t="shared" si="8"/>
        <v>52</v>
      </c>
      <c r="J22" s="82">
        <f t="shared" si="9"/>
        <v>0.78787878787878785</v>
      </c>
    </row>
    <row r="23" spans="1:10" x14ac:dyDescent="0.3">
      <c r="A23" s="127" t="s">
        <v>29</v>
      </c>
      <c r="B23" s="58">
        <v>66</v>
      </c>
      <c r="C23" s="58">
        <v>42</v>
      </c>
      <c r="D23" s="82">
        <f t="shared" si="5"/>
        <v>0.63636363636363635</v>
      </c>
      <c r="E23" s="58">
        <v>17</v>
      </c>
      <c r="F23" s="82">
        <f t="shared" si="6"/>
        <v>0.25757575757575757</v>
      </c>
      <c r="G23" s="58">
        <v>1</v>
      </c>
      <c r="H23" s="82">
        <f t="shared" si="7"/>
        <v>1.5151515151515152E-2</v>
      </c>
      <c r="I23" s="55">
        <f t="shared" si="8"/>
        <v>60</v>
      </c>
      <c r="J23" s="82">
        <f t="shared" si="9"/>
        <v>0.90909090909090906</v>
      </c>
    </row>
    <row r="24" spans="1:10" x14ac:dyDescent="0.3">
      <c r="A24" s="127" t="s">
        <v>30</v>
      </c>
      <c r="B24" s="58">
        <v>10</v>
      </c>
      <c r="C24" s="58">
        <v>2</v>
      </c>
      <c r="D24" s="82">
        <f t="shared" si="5"/>
        <v>0.2</v>
      </c>
      <c r="E24" s="58">
        <v>0</v>
      </c>
      <c r="F24" s="82">
        <f t="shared" si="6"/>
        <v>0</v>
      </c>
      <c r="G24" s="58">
        <v>0</v>
      </c>
      <c r="H24" s="82">
        <f t="shared" si="7"/>
        <v>0</v>
      </c>
      <c r="I24" s="55">
        <f t="shared" si="8"/>
        <v>2</v>
      </c>
      <c r="J24" s="82">
        <f t="shared" si="9"/>
        <v>0.2</v>
      </c>
    </row>
    <row r="25" spans="1:10" x14ac:dyDescent="0.3">
      <c r="A25" s="127" t="s">
        <v>31</v>
      </c>
      <c r="B25" s="58" t="s">
        <v>36</v>
      </c>
      <c r="C25" s="58" t="s">
        <v>36</v>
      </c>
      <c r="D25" s="65" t="s">
        <v>36</v>
      </c>
      <c r="E25" s="58" t="s">
        <v>36</v>
      </c>
      <c r="F25" s="65" t="s">
        <v>36</v>
      </c>
      <c r="G25" s="58" t="s">
        <v>36</v>
      </c>
      <c r="H25" s="65" t="s">
        <v>36</v>
      </c>
      <c r="I25" s="65" t="s">
        <v>36</v>
      </c>
      <c r="J25" s="65" t="s">
        <v>36</v>
      </c>
    </row>
    <row r="26" spans="1:10" x14ac:dyDescent="0.3">
      <c r="A26" s="127" t="s">
        <v>32</v>
      </c>
      <c r="B26" s="58">
        <v>2</v>
      </c>
      <c r="C26" s="58">
        <v>1</v>
      </c>
      <c r="D26" s="82">
        <f>C26/B26</f>
        <v>0.5</v>
      </c>
      <c r="E26" s="58">
        <v>1</v>
      </c>
      <c r="F26" s="82">
        <f>E26/B26</f>
        <v>0.5</v>
      </c>
      <c r="G26" s="58">
        <v>0</v>
      </c>
      <c r="H26" s="82">
        <f>G26/B26</f>
        <v>0</v>
      </c>
      <c r="I26" s="55">
        <f>SUM(C26,E26,G26)</f>
        <v>2</v>
      </c>
      <c r="J26" s="82">
        <f>I26/B26</f>
        <v>1</v>
      </c>
    </row>
    <row r="27" spans="1:10" x14ac:dyDescent="0.3">
      <c r="A27" s="127" t="s">
        <v>33</v>
      </c>
      <c r="B27" s="58">
        <v>5</v>
      </c>
      <c r="C27" s="58">
        <v>0</v>
      </c>
      <c r="D27" s="82">
        <f>C27/B27</f>
        <v>0</v>
      </c>
      <c r="E27" s="58">
        <v>0</v>
      </c>
      <c r="F27" s="82">
        <f>E27/B27</f>
        <v>0</v>
      </c>
      <c r="G27" s="58">
        <v>0</v>
      </c>
      <c r="H27" s="82">
        <f>G27/B27</f>
        <v>0</v>
      </c>
      <c r="I27" s="55">
        <f>SUM(C27,E27,G27)</f>
        <v>0</v>
      </c>
      <c r="J27" s="82">
        <f>I27/B27</f>
        <v>0</v>
      </c>
    </row>
    <row r="28" spans="1:10" x14ac:dyDescent="0.3">
      <c r="A28" s="127" t="s">
        <v>34</v>
      </c>
      <c r="B28" s="58">
        <v>26</v>
      </c>
      <c r="C28" s="58">
        <v>0</v>
      </c>
      <c r="D28" s="82">
        <f>C28/B28</f>
        <v>0</v>
      </c>
      <c r="E28" s="58">
        <v>0</v>
      </c>
      <c r="F28" s="82">
        <f>E28/B28</f>
        <v>0</v>
      </c>
      <c r="G28" s="58">
        <v>0</v>
      </c>
      <c r="H28" s="82">
        <f>G28/B28</f>
        <v>0</v>
      </c>
      <c r="I28" s="55">
        <f>SUM(C28,E28,G28)</f>
        <v>0</v>
      </c>
      <c r="J28" s="82">
        <f>I28/B28</f>
        <v>0</v>
      </c>
    </row>
    <row r="29" spans="1:10" x14ac:dyDescent="0.3">
      <c r="A29" s="127" t="s">
        <v>35</v>
      </c>
      <c r="B29" s="58" t="s">
        <v>36</v>
      </c>
      <c r="C29" s="58" t="s">
        <v>36</v>
      </c>
      <c r="D29" s="65" t="s">
        <v>36</v>
      </c>
      <c r="E29" s="58" t="s">
        <v>36</v>
      </c>
      <c r="F29" s="65" t="s">
        <v>36</v>
      </c>
      <c r="G29" s="58" t="s">
        <v>36</v>
      </c>
      <c r="H29" s="65" t="s">
        <v>36</v>
      </c>
      <c r="I29" s="65" t="s">
        <v>36</v>
      </c>
      <c r="J29" s="65" t="s">
        <v>36</v>
      </c>
    </row>
    <row r="30" spans="1:10" x14ac:dyDescent="0.3">
      <c r="A30" s="127" t="s">
        <v>37</v>
      </c>
      <c r="B30" s="58" t="s">
        <v>36</v>
      </c>
      <c r="C30" s="58" t="s">
        <v>36</v>
      </c>
      <c r="D30" s="65" t="s">
        <v>36</v>
      </c>
      <c r="E30" s="58" t="s">
        <v>36</v>
      </c>
      <c r="F30" s="65" t="s">
        <v>36</v>
      </c>
      <c r="G30" s="58" t="s">
        <v>36</v>
      </c>
      <c r="H30" s="65" t="s">
        <v>36</v>
      </c>
      <c r="I30" s="65" t="s">
        <v>36</v>
      </c>
      <c r="J30" s="65" t="s">
        <v>36</v>
      </c>
    </row>
    <row r="31" spans="1:10" x14ac:dyDescent="0.3">
      <c r="A31" s="127" t="s">
        <v>38</v>
      </c>
      <c r="B31" s="58" t="s">
        <v>36</v>
      </c>
      <c r="C31" s="58" t="s">
        <v>36</v>
      </c>
      <c r="D31" s="65" t="s">
        <v>36</v>
      </c>
      <c r="E31" s="58" t="s">
        <v>36</v>
      </c>
      <c r="F31" s="65" t="s">
        <v>36</v>
      </c>
      <c r="G31" s="58" t="s">
        <v>36</v>
      </c>
      <c r="H31" s="65" t="s">
        <v>36</v>
      </c>
      <c r="I31" s="65" t="s">
        <v>36</v>
      </c>
      <c r="J31" s="65" t="s">
        <v>36</v>
      </c>
    </row>
    <row r="32" spans="1:10" x14ac:dyDescent="0.3">
      <c r="A32" s="127" t="s">
        <v>39</v>
      </c>
      <c r="B32" s="58">
        <v>1</v>
      </c>
      <c r="C32" s="58">
        <v>0</v>
      </c>
      <c r="D32" s="82">
        <f>C32/B32</f>
        <v>0</v>
      </c>
      <c r="E32" s="58">
        <v>0</v>
      </c>
      <c r="F32" s="82">
        <f>E32/B32</f>
        <v>0</v>
      </c>
      <c r="G32" s="58">
        <v>0</v>
      </c>
      <c r="H32" s="82">
        <f>G32/B32</f>
        <v>0</v>
      </c>
      <c r="I32" s="55">
        <f>SUM(C32,E32,G32)</f>
        <v>0</v>
      </c>
      <c r="J32" s="82">
        <f>I32/B32</f>
        <v>0</v>
      </c>
    </row>
    <row r="33" spans="1:10" x14ac:dyDescent="0.3">
      <c r="A33" s="127" t="s">
        <v>40</v>
      </c>
      <c r="B33" s="58">
        <v>25</v>
      </c>
      <c r="C33" s="58">
        <v>20</v>
      </c>
      <c r="D33" s="82">
        <f>C33/B33</f>
        <v>0.8</v>
      </c>
      <c r="E33" s="58">
        <v>0</v>
      </c>
      <c r="F33" s="82">
        <f>E33/B33</f>
        <v>0</v>
      </c>
      <c r="G33" s="58">
        <v>0</v>
      </c>
      <c r="H33" s="82">
        <f>G33/B33</f>
        <v>0</v>
      </c>
      <c r="I33" s="55">
        <f>SUM(C33,E33,G33)</f>
        <v>20</v>
      </c>
      <c r="J33" s="82">
        <f>I33/B33</f>
        <v>0.8</v>
      </c>
    </row>
    <row r="34" spans="1:10" x14ac:dyDescent="0.3">
      <c r="A34" s="127" t="s">
        <v>41</v>
      </c>
      <c r="B34" s="58" t="s">
        <v>36</v>
      </c>
      <c r="C34" s="58" t="s">
        <v>36</v>
      </c>
      <c r="D34" s="65" t="s">
        <v>36</v>
      </c>
      <c r="E34" s="58" t="s">
        <v>36</v>
      </c>
      <c r="F34" s="65" t="s">
        <v>36</v>
      </c>
      <c r="G34" s="58" t="s">
        <v>36</v>
      </c>
      <c r="H34" s="65" t="s">
        <v>36</v>
      </c>
      <c r="I34" s="65" t="s">
        <v>36</v>
      </c>
      <c r="J34" s="65" t="s">
        <v>36</v>
      </c>
    </row>
    <row r="35" spans="1:10" x14ac:dyDescent="0.3">
      <c r="A35" s="127" t="s">
        <v>42</v>
      </c>
      <c r="B35" s="58">
        <v>8</v>
      </c>
      <c r="C35" s="58">
        <v>0</v>
      </c>
      <c r="D35" s="82">
        <f>C35/B35</f>
        <v>0</v>
      </c>
      <c r="E35" s="58">
        <v>0</v>
      </c>
      <c r="F35" s="82">
        <f>E35/B35</f>
        <v>0</v>
      </c>
      <c r="G35" s="58">
        <v>0</v>
      </c>
      <c r="H35" s="82">
        <f>G35/B35</f>
        <v>0</v>
      </c>
      <c r="I35" s="55">
        <f>SUM(C35,E35,G35)</f>
        <v>0</v>
      </c>
      <c r="J35" s="82">
        <f>I35/B35</f>
        <v>0</v>
      </c>
    </row>
    <row r="36" spans="1:10" x14ac:dyDescent="0.3">
      <c r="A36" s="127" t="s">
        <v>43</v>
      </c>
      <c r="B36" s="58">
        <v>6</v>
      </c>
      <c r="C36" s="58">
        <v>0</v>
      </c>
      <c r="D36" s="82">
        <f>C36/B36</f>
        <v>0</v>
      </c>
      <c r="E36" s="58">
        <v>2</v>
      </c>
      <c r="F36" s="82">
        <f>E36/B36</f>
        <v>0.33333333333333331</v>
      </c>
      <c r="G36" s="58">
        <v>0</v>
      </c>
      <c r="H36" s="82">
        <f>G36/B36</f>
        <v>0</v>
      </c>
      <c r="I36" s="55">
        <f>SUM(C36,E36,G36)</f>
        <v>2</v>
      </c>
      <c r="J36" s="82">
        <f>I36/B36</f>
        <v>0.33333333333333331</v>
      </c>
    </row>
    <row r="37" spans="1:10" x14ac:dyDescent="0.3">
      <c r="A37" s="127" t="s">
        <v>44</v>
      </c>
      <c r="B37" s="58">
        <v>38</v>
      </c>
      <c r="C37" s="58">
        <v>21</v>
      </c>
      <c r="D37" s="82">
        <f>C37/B37</f>
        <v>0.55263157894736847</v>
      </c>
      <c r="E37" s="58">
        <v>8</v>
      </c>
      <c r="F37" s="82">
        <f>E37/B37</f>
        <v>0.21052631578947367</v>
      </c>
      <c r="G37" s="58">
        <v>0</v>
      </c>
      <c r="H37" s="82">
        <f>G37/B37</f>
        <v>0</v>
      </c>
      <c r="I37" s="55">
        <f>SUM(C37,E37,G37)</f>
        <v>29</v>
      </c>
      <c r="J37" s="82">
        <f>I37/B37</f>
        <v>0.76315789473684215</v>
      </c>
    </row>
    <row r="38" spans="1:10" x14ac:dyDescent="0.3">
      <c r="A38" s="127" t="s">
        <v>45</v>
      </c>
      <c r="B38" s="58" t="s">
        <v>36</v>
      </c>
      <c r="C38" s="58" t="s">
        <v>36</v>
      </c>
      <c r="D38" s="65" t="s">
        <v>36</v>
      </c>
      <c r="E38" s="58" t="s">
        <v>36</v>
      </c>
      <c r="F38" s="65" t="s">
        <v>36</v>
      </c>
      <c r="G38" s="58" t="s">
        <v>36</v>
      </c>
      <c r="H38" s="65" t="s">
        <v>36</v>
      </c>
      <c r="I38" s="65" t="s">
        <v>36</v>
      </c>
      <c r="J38" s="65" t="s">
        <v>36</v>
      </c>
    </row>
    <row r="39" spans="1:10" x14ac:dyDescent="0.3">
      <c r="A39" s="127" t="s">
        <v>46</v>
      </c>
      <c r="B39" s="58">
        <v>2</v>
      </c>
      <c r="C39" s="58">
        <v>1</v>
      </c>
      <c r="D39" s="82">
        <f t="shared" ref="D39:D45" si="10">C39/B39</f>
        <v>0.5</v>
      </c>
      <c r="E39" s="58">
        <v>0</v>
      </c>
      <c r="F39" s="82">
        <f t="shared" ref="F39:F45" si="11">E39/B39</f>
        <v>0</v>
      </c>
      <c r="G39" s="58">
        <v>0</v>
      </c>
      <c r="H39" s="82">
        <f t="shared" ref="H39:H45" si="12">G39/B39</f>
        <v>0</v>
      </c>
      <c r="I39" s="55">
        <f t="shared" ref="I39:I45" si="13">SUM(C39,E39,G39)</f>
        <v>1</v>
      </c>
      <c r="J39" s="82">
        <f t="shared" ref="J39:J45" si="14">I39/B39</f>
        <v>0.5</v>
      </c>
    </row>
    <row r="40" spans="1:10" x14ac:dyDescent="0.3">
      <c r="A40" s="127" t="s">
        <v>47</v>
      </c>
      <c r="B40" s="58">
        <v>45</v>
      </c>
      <c r="C40" s="58">
        <v>20</v>
      </c>
      <c r="D40" s="82">
        <f t="shared" si="10"/>
        <v>0.44444444444444442</v>
      </c>
      <c r="E40" s="58">
        <v>6</v>
      </c>
      <c r="F40" s="82">
        <f t="shared" si="11"/>
        <v>0.13333333333333333</v>
      </c>
      <c r="G40" s="58">
        <v>0</v>
      </c>
      <c r="H40" s="82">
        <f t="shared" si="12"/>
        <v>0</v>
      </c>
      <c r="I40" s="55">
        <f t="shared" si="13"/>
        <v>26</v>
      </c>
      <c r="J40" s="82">
        <f t="shared" si="14"/>
        <v>0.57777777777777772</v>
      </c>
    </row>
    <row r="41" spans="1:10" x14ac:dyDescent="0.3">
      <c r="A41" s="127" t="s">
        <v>48</v>
      </c>
      <c r="B41" s="58">
        <v>1</v>
      </c>
      <c r="C41" s="58">
        <v>0</v>
      </c>
      <c r="D41" s="82">
        <f t="shared" si="10"/>
        <v>0</v>
      </c>
      <c r="E41" s="58">
        <v>0</v>
      </c>
      <c r="F41" s="82">
        <f t="shared" si="11"/>
        <v>0</v>
      </c>
      <c r="G41" s="58">
        <v>0</v>
      </c>
      <c r="H41" s="82">
        <f t="shared" si="12"/>
        <v>0</v>
      </c>
      <c r="I41" s="55">
        <f t="shared" si="13"/>
        <v>0</v>
      </c>
      <c r="J41" s="82">
        <f t="shared" si="14"/>
        <v>0</v>
      </c>
    </row>
    <row r="42" spans="1:10" x14ac:dyDescent="0.3">
      <c r="A42" s="127" t="s">
        <v>49</v>
      </c>
      <c r="B42" s="58">
        <v>5</v>
      </c>
      <c r="C42" s="58">
        <v>3</v>
      </c>
      <c r="D42" s="82">
        <f t="shared" si="10"/>
        <v>0.6</v>
      </c>
      <c r="E42" s="58">
        <v>0</v>
      </c>
      <c r="F42" s="82">
        <f t="shared" si="11"/>
        <v>0</v>
      </c>
      <c r="G42" s="58">
        <v>0</v>
      </c>
      <c r="H42" s="82">
        <f t="shared" si="12"/>
        <v>0</v>
      </c>
      <c r="I42" s="55">
        <f t="shared" si="13"/>
        <v>3</v>
      </c>
      <c r="J42" s="82">
        <f t="shared" si="14"/>
        <v>0.6</v>
      </c>
    </row>
    <row r="43" spans="1:10" x14ac:dyDescent="0.3">
      <c r="A43" s="127" t="s">
        <v>50</v>
      </c>
      <c r="B43" s="58">
        <v>26</v>
      </c>
      <c r="C43" s="58">
        <v>14</v>
      </c>
      <c r="D43" s="82">
        <f t="shared" si="10"/>
        <v>0.53846153846153844</v>
      </c>
      <c r="E43" s="58">
        <v>12</v>
      </c>
      <c r="F43" s="82">
        <f t="shared" si="11"/>
        <v>0.46153846153846156</v>
      </c>
      <c r="G43" s="58">
        <v>0</v>
      </c>
      <c r="H43" s="82">
        <f t="shared" si="12"/>
        <v>0</v>
      </c>
      <c r="I43" s="55">
        <f t="shared" si="13"/>
        <v>26</v>
      </c>
      <c r="J43" s="82">
        <f t="shared" si="14"/>
        <v>1</v>
      </c>
    </row>
    <row r="44" spans="1:10" x14ac:dyDescent="0.3">
      <c r="A44" s="127" t="s">
        <v>51</v>
      </c>
      <c r="B44" s="58">
        <v>23</v>
      </c>
      <c r="C44" s="58">
        <v>0</v>
      </c>
      <c r="D44" s="82">
        <f t="shared" si="10"/>
        <v>0</v>
      </c>
      <c r="E44" s="58">
        <v>0</v>
      </c>
      <c r="F44" s="82">
        <f t="shared" si="11"/>
        <v>0</v>
      </c>
      <c r="G44" s="58">
        <v>0</v>
      </c>
      <c r="H44" s="82">
        <f t="shared" si="12"/>
        <v>0</v>
      </c>
      <c r="I44" s="55">
        <f t="shared" si="13"/>
        <v>0</v>
      </c>
      <c r="J44" s="82">
        <f t="shared" si="14"/>
        <v>0</v>
      </c>
    </row>
    <row r="45" spans="1:10" x14ac:dyDescent="0.3">
      <c r="A45" s="127" t="s">
        <v>52</v>
      </c>
      <c r="B45" s="58">
        <v>48</v>
      </c>
      <c r="C45" s="58">
        <v>7</v>
      </c>
      <c r="D45" s="82">
        <f t="shared" si="10"/>
        <v>0.14583333333333334</v>
      </c>
      <c r="E45" s="58">
        <v>0</v>
      </c>
      <c r="F45" s="82">
        <f t="shared" si="11"/>
        <v>0</v>
      </c>
      <c r="G45" s="58">
        <v>0</v>
      </c>
      <c r="H45" s="82">
        <f t="shared" si="12"/>
        <v>0</v>
      </c>
      <c r="I45" s="55">
        <f t="shared" si="13"/>
        <v>7</v>
      </c>
      <c r="J45" s="82">
        <f t="shared" si="14"/>
        <v>0.14583333333333334</v>
      </c>
    </row>
    <row r="46" spans="1:10" x14ac:dyDescent="0.3">
      <c r="A46" s="127" t="s">
        <v>53</v>
      </c>
      <c r="B46" s="58" t="s">
        <v>36</v>
      </c>
      <c r="C46" s="58" t="s">
        <v>36</v>
      </c>
      <c r="D46" s="65" t="s">
        <v>36</v>
      </c>
      <c r="E46" s="58" t="s">
        <v>36</v>
      </c>
      <c r="F46" s="65" t="s">
        <v>36</v>
      </c>
      <c r="G46" s="58" t="s">
        <v>36</v>
      </c>
      <c r="H46" s="65" t="s">
        <v>36</v>
      </c>
      <c r="I46" s="65" t="s">
        <v>36</v>
      </c>
      <c r="J46" s="65" t="s">
        <v>36</v>
      </c>
    </row>
    <row r="47" spans="1:10" x14ac:dyDescent="0.3">
      <c r="A47" s="127" t="s">
        <v>54</v>
      </c>
      <c r="B47" s="58" t="s">
        <v>36</v>
      </c>
      <c r="C47" s="58" t="s">
        <v>36</v>
      </c>
      <c r="D47" s="65" t="s">
        <v>36</v>
      </c>
      <c r="E47" s="58" t="s">
        <v>36</v>
      </c>
      <c r="F47" s="65" t="s">
        <v>36</v>
      </c>
      <c r="G47" s="58" t="s">
        <v>36</v>
      </c>
      <c r="H47" s="65" t="s">
        <v>36</v>
      </c>
      <c r="I47" s="65" t="s">
        <v>36</v>
      </c>
      <c r="J47" s="65" t="s">
        <v>36</v>
      </c>
    </row>
    <row r="48" spans="1:10" x14ac:dyDescent="0.3">
      <c r="A48" s="127" t="s">
        <v>55</v>
      </c>
      <c r="B48" s="58" t="s">
        <v>36</v>
      </c>
      <c r="C48" s="58" t="s">
        <v>36</v>
      </c>
      <c r="D48" s="65" t="s">
        <v>36</v>
      </c>
      <c r="E48" s="58" t="s">
        <v>36</v>
      </c>
      <c r="F48" s="65" t="s">
        <v>36</v>
      </c>
      <c r="G48" s="58" t="s">
        <v>36</v>
      </c>
      <c r="H48" s="65" t="s">
        <v>36</v>
      </c>
      <c r="I48" s="65" t="s">
        <v>36</v>
      </c>
      <c r="J48" s="65" t="s">
        <v>36</v>
      </c>
    </row>
    <row r="49" spans="1:10" x14ac:dyDescent="0.3">
      <c r="A49" s="127" t="s">
        <v>56</v>
      </c>
      <c r="B49" s="58">
        <v>7</v>
      </c>
      <c r="C49" s="58">
        <v>0</v>
      </c>
      <c r="D49" s="82">
        <f>C49/B49</f>
        <v>0</v>
      </c>
      <c r="E49" s="58">
        <v>0</v>
      </c>
      <c r="F49" s="82">
        <f>E49/B49</f>
        <v>0</v>
      </c>
      <c r="G49" s="58">
        <v>0</v>
      </c>
      <c r="H49" s="82">
        <f>G49/B49</f>
        <v>0</v>
      </c>
      <c r="I49" s="55">
        <f>SUM(C49,E49,G49)</f>
        <v>0</v>
      </c>
      <c r="J49" s="82">
        <f>I49/B49</f>
        <v>0</v>
      </c>
    </row>
    <row r="50" spans="1:10" x14ac:dyDescent="0.3">
      <c r="A50" s="127" t="s">
        <v>57</v>
      </c>
      <c r="B50" s="58">
        <v>1</v>
      </c>
      <c r="C50" s="58">
        <v>1</v>
      </c>
      <c r="D50" s="82">
        <f>C50/B50</f>
        <v>1</v>
      </c>
      <c r="E50" s="58">
        <v>0</v>
      </c>
      <c r="F50" s="82">
        <f>E50/B50</f>
        <v>0</v>
      </c>
      <c r="G50" s="58">
        <v>0</v>
      </c>
      <c r="H50" s="82">
        <f>G50/B50</f>
        <v>0</v>
      </c>
      <c r="I50" s="55">
        <f>SUM(C50,E50,G50)</f>
        <v>1</v>
      </c>
      <c r="J50" s="82">
        <f>I50/B50</f>
        <v>1</v>
      </c>
    </row>
    <row r="51" spans="1:10" x14ac:dyDescent="0.3">
      <c r="A51" s="127" t="s">
        <v>58</v>
      </c>
      <c r="B51" s="58">
        <v>35</v>
      </c>
      <c r="C51" s="58">
        <v>2</v>
      </c>
      <c r="D51" s="82">
        <f>C51/B51</f>
        <v>5.7142857142857141E-2</v>
      </c>
      <c r="E51" s="58">
        <v>0</v>
      </c>
      <c r="F51" s="82">
        <f>E51/B51</f>
        <v>0</v>
      </c>
      <c r="G51" s="58">
        <v>0</v>
      </c>
      <c r="H51" s="82">
        <f>G51/B51</f>
        <v>0</v>
      </c>
      <c r="I51" s="55">
        <f>SUM(C51,E51,G51)</f>
        <v>2</v>
      </c>
      <c r="J51" s="82">
        <f>I51/B51</f>
        <v>5.7142857142857141E-2</v>
      </c>
    </row>
    <row r="52" spans="1:10" x14ac:dyDescent="0.3">
      <c r="A52" s="127" t="s">
        <v>59</v>
      </c>
      <c r="B52" s="58">
        <v>2</v>
      </c>
      <c r="C52" s="58">
        <v>2</v>
      </c>
      <c r="D52" s="82">
        <f>C52/B52</f>
        <v>1</v>
      </c>
      <c r="E52" s="58">
        <v>0</v>
      </c>
      <c r="F52" s="82">
        <f>E52/B52</f>
        <v>0</v>
      </c>
      <c r="G52" s="58">
        <v>0</v>
      </c>
      <c r="H52" s="82">
        <f>G52/B52</f>
        <v>0</v>
      </c>
      <c r="I52" s="55">
        <f>SUM(C52,E52,G52)</f>
        <v>2</v>
      </c>
      <c r="J52" s="82">
        <f>I52/B52</f>
        <v>1</v>
      </c>
    </row>
    <row r="53" spans="1:10" x14ac:dyDescent="0.3">
      <c r="A53" s="127" t="s">
        <v>60</v>
      </c>
      <c r="B53" s="58" t="s">
        <v>36</v>
      </c>
      <c r="C53" s="58" t="s">
        <v>36</v>
      </c>
      <c r="D53" s="65" t="s">
        <v>36</v>
      </c>
      <c r="E53" s="58" t="s">
        <v>36</v>
      </c>
      <c r="F53" s="65" t="s">
        <v>36</v>
      </c>
      <c r="G53" s="58" t="s">
        <v>36</v>
      </c>
      <c r="H53" s="65" t="s">
        <v>36</v>
      </c>
      <c r="I53" s="65" t="s">
        <v>36</v>
      </c>
      <c r="J53" s="65" t="s">
        <v>36</v>
      </c>
    </row>
    <row r="54" spans="1:10" x14ac:dyDescent="0.3">
      <c r="A54" s="127" t="s">
        <v>61</v>
      </c>
      <c r="B54" s="58">
        <v>58</v>
      </c>
      <c r="C54" s="58">
        <v>45</v>
      </c>
      <c r="D54" s="82">
        <f>C54/B54</f>
        <v>0.77586206896551724</v>
      </c>
      <c r="E54" s="58">
        <v>10</v>
      </c>
      <c r="F54" s="82">
        <f>E54/B54</f>
        <v>0.17241379310344829</v>
      </c>
      <c r="G54" s="58">
        <v>0</v>
      </c>
      <c r="H54" s="82">
        <f>G54/B54</f>
        <v>0</v>
      </c>
      <c r="I54" s="55">
        <f>SUM(C54,E54,G54)</f>
        <v>55</v>
      </c>
      <c r="J54" s="82">
        <f>I54/B54</f>
        <v>0.94827586206896552</v>
      </c>
    </row>
    <row r="55" spans="1:10" x14ac:dyDescent="0.3">
      <c r="A55" s="127" t="s">
        <v>62</v>
      </c>
      <c r="B55" s="58">
        <v>3</v>
      </c>
      <c r="C55" s="58">
        <v>3</v>
      </c>
      <c r="D55" s="82">
        <f>C55/B55</f>
        <v>1</v>
      </c>
      <c r="E55" s="58">
        <v>0</v>
      </c>
      <c r="F55" s="82">
        <f>E55/B55</f>
        <v>0</v>
      </c>
      <c r="G55" s="58">
        <v>0</v>
      </c>
      <c r="H55" s="82">
        <f>G55/B55</f>
        <v>0</v>
      </c>
      <c r="I55" s="55">
        <f>SUM(C55,E55,G55)</f>
        <v>3</v>
      </c>
      <c r="J55" s="82">
        <f>I55/B55</f>
        <v>1</v>
      </c>
    </row>
    <row r="56" spans="1:10" x14ac:dyDescent="0.3">
      <c r="A56" s="127" t="s">
        <v>63</v>
      </c>
      <c r="B56" s="58" t="s">
        <v>36</v>
      </c>
      <c r="C56" s="58" t="s">
        <v>36</v>
      </c>
      <c r="D56" s="65" t="s">
        <v>36</v>
      </c>
      <c r="E56" s="58" t="s">
        <v>36</v>
      </c>
      <c r="F56" s="65" t="s">
        <v>36</v>
      </c>
      <c r="G56" s="58" t="s">
        <v>36</v>
      </c>
      <c r="H56" s="65" t="s">
        <v>36</v>
      </c>
      <c r="I56" s="65" t="s">
        <v>36</v>
      </c>
      <c r="J56" s="65" t="s">
        <v>36</v>
      </c>
    </row>
    <row r="57" spans="1:10" x14ac:dyDescent="0.3">
      <c r="A57" s="127" t="s">
        <v>64</v>
      </c>
      <c r="B57" s="58">
        <v>5</v>
      </c>
      <c r="C57" s="58">
        <v>4</v>
      </c>
      <c r="D57" s="82">
        <f>C57/B57</f>
        <v>0.8</v>
      </c>
      <c r="E57" s="58">
        <v>0</v>
      </c>
      <c r="F57" s="82">
        <f>E57/B57</f>
        <v>0</v>
      </c>
      <c r="G57" s="58">
        <v>0</v>
      </c>
      <c r="H57" s="82">
        <f>G57/B57</f>
        <v>0</v>
      </c>
      <c r="I57" s="55">
        <f>SUM(C57,E57,G57)</f>
        <v>4</v>
      </c>
      <c r="J57" s="82">
        <f>I57/B57</f>
        <v>0.8</v>
      </c>
    </row>
    <row r="58" spans="1:10" x14ac:dyDescent="0.3">
      <c r="A58" s="127" t="s">
        <v>65</v>
      </c>
      <c r="B58" s="58">
        <v>1</v>
      </c>
      <c r="C58" s="58">
        <v>0</v>
      </c>
      <c r="D58" s="82">
        <f>C58/B58</f>
        <v>0</v>
      </c>
      <c r="E58" s="58">
        <v>0</v>
      </c>
      <c r="F58" s="82">
        <f>E58/B58</f>
        <v>0</v>
      </c>
      <c r="G58" s="58">
        <v>1</v>
      </c>
      <c r="H58" s="82">
        <f>G58/B58</f>
        <v>1</v>
      </c>
      <c r="I58" s="55">
        <f>SUM(C58,E58,G58)</f>
        <v>1</v>
      </c>
      <c r="J58" s="82">
        <f>I58/B58</f>
        <v>1</v>
      </c>
    </row>
    <row r="59" spans="1:10" x14ac:dyDescent="0.3">
      <c r="A59" s="127" t="s">
        <v>66</v>
      </c>
      <c r="B59" s="58">
        <v>4</v>
      </c>
      <c r="C59" s="58">
        <v>0</v>
      </c>
      <c r="D59" s="82">
        <f>C59/B59</f>
        <v>0</v>
      </c>
      <c r="E59" s="58">
        <v>0</v>
      </c>
      <c r="F59" s="82">
        <f>E59/B59</f>
        <v>0</v>
      </c>
      <c r="G59" s="58">
        <v>0</v>
      </c>
      <c r="H59" s="82">
        <f>G59/B59</f>
        <v>0</v>
      </c>
      <c r="I59" s="55">
        <f>SUM(C59,E59,G59)</f>
        <v>0</v>
      </c>
      <c r="J59" s="82">
        <f>I59/B59</f>
        <v>0</v>
      </c>
    </row>
    <row r="60" spans="1:10" s="52" customFormat="1" x14ac:dyDescent="0.3">
      <c r="A60" s="129" t="s">
        <v>74</v>
      </c>
      <c r="B60" s="97">
        <f>SUM(B4:B59)</f>
        <v>830</v>
      </c>
      <c r="C60" s="97">
        <f>SUM(C4:C59)</f>
        <v>311</v>
      </c>
      <c r="D60" s="99">
        <f>C60/B60</f>
        <v>0.37469879518072291</v>
      </c>
      <c r="E60" s="97">
        <f>SUM(E4:E59)</f>
        <v>76</v>
      </c>
      <c r="F60" s="99">
        <f>E60/B60</f>
        <v>9.1566265060240959E-2</v>
      </c>
      <c r="G60" s="97">
        <f>SUM(G4:G59)</f>
        <v>3</v>
      </c>
      <c r="H60" s="99">
        <f>G60/B60</f>
        <v>3.6144578313253013E-3</v>
      </c>
      <c r="I60" s="76">
        <f>SUM(I4:I59)</f>
        <v>390</v>
      </c>
      <c r="J60" s="99">
        <f>I60/B60</f>
        <v>0.46987951807228917</v>
      </c>
    </row>
    <row r="61" spans="1:10" x14ac:dyDescent="0.3">
      <c r="A61" s="125"/>
      <c r="B61" s="46" t="s">
        <v>127</v>
      </c>
      <c r="C61" s="46" t="s">
        <v>127</v>
      </c>
      <c r="D61" s="49" t="s">
        <v>9</v>
      </c>
      <c r="E61" s="46" t="s">
        <v>127</v>
      </c>
      <c r="F61" s="49" t="s">
        <v>9</v>
      </c>
      <c r="G61" s="46" t="s">
        <v>127</v>
      </c>
      <c r="H61" s="49" t="s">
        <v>9</v>
      </c>
      <c r="I61" s="46" t="s">
        <v>127</v>
      </c>
      <c r="J61" s="126" t="s">
        <v>9</v>
      </c>
    </row>
    <row r="62" spans="1:10" ht="75.599999999999994" customHeight="1" x14ac:dyDescent="0.3">
      <c r="A62" s="125"/>
      <c r="B62" s="46" t="s">
        <v>122</v>
      </c>
      <c r="C62" s="156" t="s">
        <v>123</v>
      </c>
      <c r="D62" s="156"/>
      <c r="E62" s="157" t="s">
        <v>124</v>
      </c>
      <c r="F62" s="157"/>
      <c r="G62" s="158" t="s">
        <v>125</v>
      </c>
      <c r="H62" s="158"/>
      <c r="I62" s="159" t="s">
        <v>126</v>
      </c>
      <c r="J62" s="159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04B1-3CE2-47FF-948C-D6C2E213BA4A}">
  <dimension ref="A1:J62"/>
  <sheetViews>
    <sheetView zoomScale="71" zoomScaleNormal="70" workbookViewId="0">
      <selection activeCell="B52" sqref="B52"/>
    </sheetView>
  </sheetViews>
  <sheetFormatPr defaultColWidth="8.88671875" defaultRowHeight="14.4" x14ac:dyDescent="0.3"/>
  <cols>
    <col min="1" max="1" width="33.88671875" style="47" customWidth="1"/>
    <col min="2" max="2" width="17.44140625" style="7" customWidth="1"/>
    <col min="3" max="3" width="26.88671875" style="51" customWidth="1"/>
    <col min="4" max="4" width="9.109375" style="47" customWidth="1"/>
    <col min="5" max="5" width="24" style="51" customWidth="1"/>
    <col min="6" max="6" width="8.88671875" style="47" customWidth="1"/>
    <col min="7" max="7" width="25.44140625" style="51" customWidth="1"/>
    <col min="8" max="8" width="11.44140625" style="47" customWidth="1"/>
    <col min="9" max="9" width="24" style="51" customWidth="1"/>
    <col min="10" max="16384" width="8.88671875" style="47"/>
  </cols>
  <sheetData>
    <row r="1" spans="1:10" ht="75.599999999999994" customHeight="1" x14ac:dyDescent="0.3">
      <c r="A1" s="125" t="s">
        <v>115</v>
      </c>
      <c r="B1" s="46" t="s">
        <v>122</v>
      </c>
      <c r="C1" s="156" t="s">
        <v>123</v>
      </c>
      <c r="D1" s="156"/>
      <c r="E1" s="157" t="s">
        <v>124</v>
      </c>
      <c r="F1" s="157"/>
      <c r="G1" s="158" t="s">
        <v>125</v>
      </c>
      <c r="H1" s="158"/>
      <c r="I1" s="159" t="s">
        <v>126</v>
      </c>
      <c r="J1" s="159"/>
    </row>
    <row r="2" spans="1:10" s="18" customFormat="1" ht="13.2" x14ac:dyDescent="0.25">
      <c r="A2" s="88" t="s">
        <v>97</v>
      </c>
      <c r="B2" s="48">
        <v>2018</v>
      </c>
      <c r="C2" s="133">
        <v>475</v>
      </c>
      <c r="D2" s="133"/>
      <c r="E2" s="133">
        <v>475</v>
      </c>
      <c r="F2" s="133"/>
      <c r="G2" s="133">
        <v>475</v>
      </c>
      <c r="H2" s="133"/>
      <c r="I2" s="133">
        <v>475</v>
      </c>
      <c r="J2" s="133"/>
    </row>
    <row r="3" spans="1:10" x14ac:dyDescent="0.3">
      <c r="A3" s="125" t="s">
        <v>7</v>
      </c>
      <c r="B3" s="46" t="s">
        <v>127</v>
      </c>
      <c r="C3" s="46" t="s">
        <v>127</v>
      </c>
      <c r="D3" s="49" t="s">
        <v>9</v>
      </c>
      <c r="E3" s="46" t="s">
        <v>127</v>
      </c>
      <c r="F3" s="49" t="s">
        <v>9</v>
      </c>
      <c r="G3" s="46" t="s">
        <v>127</v>
      </c>
      <c r="H3" s="49" t="s">
        <v>9</v>
      </c>
      <c r="I3" s="46" t="s">
        <v>127</v>
      </c>
      <c r="J3" s="126" t="s">
        <v>9</v>
      </c>
    </row>
    <row r="4" spans="1:10" x14ac:dyDescent="0.3">
      <c r="A4" s="127" t="s">
        <v>10</v>
      </c>
      <c r="B4" s="102">
        <v>10</v>
      </c>
      <c r="C4" s="98">
        <v>2</v>
      </c>
      <c r="D4" s="103">
        <f>C4/B4</f>
        <v>0.2</v>
      </c>
      <c r="E4" s="98">
        <v>5</v>
      </c>
      <c r="F4" s="103">
        <f>E4/B4</f>
        <v>0.5</v>
      </c>
      <c r="G4" s="98">
        <v>0</v>
      </c>
      <c r="H4" s="103">
        <f>G4/B4</f>
        <v>0</v>
      </c>
      <c r="I4" s="55">
        <f>SUM(C4,E4,G4)</f>
        <v>7</v>
      </c>
      <c r="J4" s="103">
        <f>I4/B4</f>
        <v>0.7</v>
      </c>
    </row>
    <row r="5" spans="1:10" x14ac:dyDescent="0.3">
      <c r="A5" s="127" t="s">
        <v>11</v>
      </c>
      <c r="B5" s="58" t="s">
        <v>36</v>
      </c>
      <c r="C5" s="58" t="s">
        <v>36</v>
      </c>
      <c r="D5" s="65" t="s">
        <v>36</v>
      </c>
      <c r="E5" s="58" t="s">
        <v>36</v>
      </c>
      <c r="F5" s="65" t="s">
        <v>36</v>
      </c>
      <c r="G5" s="58" t="s">
        <v>36</v>
      </c>
      <c r="H5" s="65" t="s">
        <v>36</v>
      </c>
      <c r="I5" s="65" t="s">
        <v>36</v>
      </c>
      <c r="J5" s="65" t="s">
        <v>36</v>
      </c>
    </row>
    <row r="6" spans="1:10" x14ac:dyDescent="0.3">
      <c r="A6" s="127" t="s">
        <v>12</v>
      </c>
      <c r="B6" s="102">
        <v>1</v>
      </c>
      <c r="C6" s="98">
        <v>0</v>
      </c>
      <c r="D6" s="103">
        <f t="shared" ref="D6:D13" si="0">C6/B6</f>
        <v>0</v>
      </c>
      <c r="E6" s="98">
        <v>1</v>
      </c>
      <c r="F6" s="103">
        <f t="shared" ref="F6:F13" si="1">E6/B6</f>
        <v>1</v>
      </c>
      <c r="G6" s="98">
        <v>0</v>
      </c>
      <c r="H6" s="103">
        <f t="shared" ref="H6:H13" si="2">G6/B6</f>
        <v>0</v>
      </c>
      <c r="I6" s="55">
        <f t="shared" ref="I6:I13" si="3">SUM(C6,E6,G6)</f>
        <v>1</v>
      </c>
      <c r="J6" s="103">
        <f t="shared" ref="J6:J13" si="4">I6/B6</f>
        <v>1</v>
      </c>
    </row>
    <row r="7" spans="1:10" x14ac:dyDescent="0.3">
      <c r="A7" s="127" t="s">
        <v>13</v>
      </c>
      <c r="B7" s="102">
        <v>42</v>
      </c>
      <c r="C7" s="98">
        <v>0</v>
      </c>
      <c r="D7" s="103">
        <f t="shared" si="0"/>
        <v>0</v>
      </c>
      <c r="E7" s="98">
        <v>0</v>
      </c>
      <c r="F7" s="103">
        <f t="shared" si="1"/>
        <v>0</v>
      </c>
      <c r="G7" s="98">
        <v>0</v>
      </c>
      <c r="H7" s="103">
        <f t="shared" si="2"/>
        <v>0</v>
      </c>
      <c r="I7" s="55">
        <f t="shared" si="3"/>
        <v>0</v>
      </c>
      <c r="J7" s="103">
        <f t="shared" si="4"/>
        <v>0</v>
      </c>
    </row>
    <row r="8" spans="1:10" x14ac:dyDescent="0.3">
      <c r="A8" s="127" t="s">
        <v>14</v>
      </c>
      <c r="B8" s="102">
        <v>1</v>
      </c>
      <c r="C8" s="98">
        <v>1</v>
      </c>
      <c r="D8" s="103">
        <f t="shared" si="0"/>
        <v>1</v>
      </c>
      <c r="E8" s="98">
        <v>0</v>
      </c>
      <c r="F8" s="103">
        <f t="shared" si="1"/>
        <v>0</v>
      </c>
      <c r="G8" s="98">
        <v>0</v>
      </c>
      <c r="H8" s="103">
        <f t="shared" si="2"/>
        <v>0</v>
      </c>
      <c r="I8" s="55">
        <f t="shared" si="3"/>
        <v>1</v>
      </c>
      <c r="J8" s="103">
        <f t="shared" si="4"/>
        <v>1</v>
      </c>
    </row>
    <row r="9" spans="1:10" x14ac:dyDescent="0.3">
      <c r="A9" s="127" t="s">
        <v>15</v>
      </c>
      <c r="B9" s="102">
        <v>9</v>
      </c>
      <c r="C9" s="98">
        <v>5</v>
      </c>
      <c r="D9" s="103">
        <f t="shared" si="0"/>
        <v>0.55555555555555558</v>
      </c>
      <c r="E9" s="98">
        <v>0</v>
      </c>
      <c r="F9" s="103">
        <f t="shared" si="1"/>
        <v>0</v>
      </c>
      <c r="G9" s="98">
        <v>0</v>
      </c>
      <c r="H9" s="103">
        <f t="shared" si="2"/>
        <v>0</v>
      </c>
      <c r="I9" s="55">
        <f t="shared" si="3"/>
        <v>5</v>
      </c>
      <c r="J9" s="103">
        <f t="shared" si="4"/>
        <v>0.55555555555555558</v>
      </c>
    </row>
    <row r="10" spans="1:10" x14ac:dyDescent="0.3">
      <c r="A10" s="127" t="s">
        <v>16</v>
      </c>
      <c r="B10" s="102">
        <v>1</v>
      </c>
      <c r="C10" s="98">
        <v>0</v>
      </c>
      <c r="D10" s="103">
        <f t="shared" si="0"/>
        <v>0</v>
      </c>
      <c r="E10" s="98">
        <v>0</v>
      </c>
      <c r="F10" s="103">
        <f t="shared" si="1"/>
        <v>0</v>
      </c>
      <c r="G10" s="98">
        <v>0</v>
      </c>
      <c r="H10" s="103">
        <f t="shared" si="2"/>
        <v>0</v>
      </c>
      <c r="I10" s="55">
        <f t="shared" si="3"/>
        <v>0</v>
      </c>
      <c r="J10" s="103">
        <f t="shared" si="4"/>
        <v>0</v>
      </c>
    </row>
    <row r="11" spans="1:10" x14ac:dyDescent="0.3">
      <c r="A11" s="127" t="s">
        <v>17</v>
      </c>
      <c r="B11" s="102">
        <v>1</v>
      </c>
      <c r="C11" s="98">
        <v>0</v>
      </c>
      <c r="D11" s="103">
        <f t="shared" si="0"/>
        <v>0</v>
      </c>
      <c r="E11" s="98">
        <v>0</v>
      </c>
      <c r="F11" s="103">
        <f t="shared" si="1"/>
        <v>0</v>
      </c>
      <c r="G11" s="98">
        <v>0</v>
      </c>
      <c r="H11" s="103">
        <f t="shared" si="2"/>
        <v>0</v>
      </c>
      <c r="I11" s="55">
        <f t="shared" si="3"/>
        <v>0</v>
      </c>
      <c r="J11" s="103">
        <f t="shared" si="4"/>
        <v>0</v>
      </c>
    </row>
    <row r="12" spans="1:10" x14ac:dyDescent="0.3">
      <c r="A12" s="127" t="s">
        <v>18</v>
      </c>
      <c r="B12" s="102">
        <v>5</v>
      </c>
      <c r="C12" s="98">
        <v>0</v>
      </c>
      <c r="D12" s="103">
        <f t="shared" si="0"/>
        <v>0</v>
      </c>
      <c r="E12" s="98">
        <v>0</v>
      </c>
      <c r="F12" s="103">
        <f t="shared" si="1"/>
        <v>0</v>
      </c>
      <c r="G12" s="98">
        <v>0</v>
      </c>
      <c r="H12" s="103">
        <f t="shared" si="2"/>
        <v>0</v>
      </c>
      <c r="I12" s="55">
        <f t="shared" si="3"/>
        <v>0</v>
      </c>
      <c r="J12" s="103">
        <f t="shared" si="4"/>
        <v>0</v>
      </c>
    </row>
    <row r="13" spans="1:10" x14ac:dyDescent="0.3">
      <c r="A13" s="127" t="s">
        <v>19</v>
      </c>
      <c r="B13" s="102">
        <v>53</v>
      </c>
      <c r="C13" s="98">
        <v>13</v>
      </c>
      <c r="D13" s="103">
        <f t="shared" si="0"/>
        <v>0.24528301886792453</v>
      </c>
      <c r="E13" s="98">
        <v>11</v>
      </c>
      <c r="F13" s="103">
        <f t="shared" si="1"/>
        <v>0.20754716981132076</v>
      </c>
      <c r="G13" s="98">
        <v>1</v>
      </c>
      <c r="H13" s="103">
        <f t="shared" si="2"/>
        <v>1.8867924528301886E-2</v>
      </c>
      <c r="I13" s="55">
        <f t="shared" si="3"/>
        <v>25</v>
      </c>
      <c r="J13" s="103">
        <f t="shared" si="4"/>
        <v>0.47169811320754718</v>
      </c>
    </row>
    <row r="14" spans="1:10" x14ac:dyDescent="0.3">
      <c r="A14" s="127" t="s">
        <v>20</v>
      </c>
      <c r="B14" s="58" t="s">
        <v>36</v>
      </c>
      <c r="C14" s="58" t="s">
        <v>36</v>
      </c>
      <c r="D14" s="65" t="s">
        <v>36</v>
      </c>
      <c r="E14" s="58" t="s">
        <v>36</v>
      </c>
      <c r="F14" s="65" t="s">
        <v>36</v>
      </c>
      <c r="G14" s="58" t="s">
        <v>36</v>
      </c>
      <c r="H14" s="65" t="s">
        <v>36</v>
      </c>
      <c r="I14" s="65" t="s">
        <v>36</v>
      </c>
      <c r="J14" s="65" t="s">
        <v>36</v>
      </c>
    </row>
    <row r="15" spans="1:10" x14ac:dyDescent="0.3">
      <c r="A15" s="127" t="s">
        <v>21</v>
      </c>
      <c r="B15" s="102">
        <v>1</v>
      </c>
      <c r="C15" s="98">
        <v>0</v>
      </c>
      <c r="D15" s="103">
        <f>C15/B15</f>
        <v>0</v>
      </c>
      <c r="E15" s="98">
        <v>0</v>
      </c>
      <c r="F15" s="103">
        <f>E15/B15</f>
        <v>0</v>
      </c>
      <c r="G15" s="98">
        <v>0</v>
      </c>
      <c r="H15" s="103">
        <f>G15/B15</f>
        <v>0</v>
      </c>
      <c r="I15" s="55">
        <f>SUM(C15,E15,G15)</f>
        <v>0</v>
      </c>
      <c r="J15" s="103">
        <f>I15/B15</f>
        <v>0</v>
      </c>
    </row>
    <row r="16" spans="1:10" x14ac:dyDescent="0.3">
      <c r="A16" s="127" t="s">
        <v>22</v>
      </c>
      <c r="B16" s="102">
        <v>3</v>
      </c>
      <c r="C16" s="98">
        <v>1</v>
      </c>
      <c r="D16" s="103">
        <f>C16/B16</f>
        <v>0.33333333333333331</v>
      </c>
      <c r="E16" s="98">
        <v>1</v>
      </c>
      <c r="F16" s="103">
        <f>E16/B16</f>
        <v>0.33333333333333331</v>
      </c>
      <c r="G16" s="98">
        <v>1</v>
      </c>
      <c r="H16" s="103">
        <f>G16/B16</f>
        <v>0.33333333333333331</v>
      </c>
      <c r="I16" s="55">
        <f>SUM(C16,E16,G16)</f>
        <v>3</v>
      </c>
      <c r="J16" s="103">
        <f>I16/B16</f>
        <v>1</v>
      </c>
    </row>
    <row r="17" spans="1:10" x14ac:dyDescent="0.3">
      <c r="A17" s="127" t="s">
        <v>23</v>
      </c>
      <c r="B17" s="58" t="s">
        <v>36</v>
      </c>
      <c r="C17" s="58" t="s">
        <v>36</v>
      </c>
      <c r="D17" s="65" t="s">
        <v>36</v>
      </c>
      <c r="E17" s="58" t="s">
        <v>36</v>
      </c>
      <c r="F17" s="65" t="s">
        <v>36</v>
      </c>
      <c r="G17" s="58" t="s">
        <v>36</v>
      </c>
      <c r="H17" s="65" t="s">
        <v>36</v>
      </c>
      <c r="I17" s="65" t="s">
        <v>36</v>
      </c>
      <c r="J17" s="65" t="s">
        <v>36</v>
      </c>
    </row>
    <row r="18" spans="1:10" x14ac:dyDescent="0.3">
      <c r="A18" s="127" t="s">
        <v>24</v>
      </c>
      <c r="B18" s="102">
        <v>1</v>
      </c>
      <c r="C18" s="98">
        <v>0</v>
      </c>
      <c r="D18" s="103">
        <f t="shared" ref="D18:D24" si="5">C18/B18</f>
        <v>0</v>
      </c>
      <c r="E18" s="98">
        <v>1</v>
      </c>
      <c r="F18" s="103">
        <f t="shared" ref="F18:F24" si="6">E18/B18</f>
        <v>1</v>
      </c>
      <c r="G18" s="98">
        <v>0</v>
      </c>
      <c r="H18" s="103">
        <f t="shared" ref="H18:H24" si="7">G18/B18</f>
        <v>0</v>
      </c>
      <c r="I18" s="55">
        <f t="shared" ref="I18:I24" si="8">SUM(C18,E18,G18)</f>
        <v>1</v>
      </c>
      <c r="J18" s="103">
        <f t="shared" ref="J18:J24" si="9">I18/B18</f>
        <v>1</v>
      </c>
    </row>
    <row r="19" spans="1:10" x14ac:dyDescent="0.3">
      <c r="A19" s="127" t="s">
        <v>25</v>
      </c>
      <c r="B19" s="102">
        <v>2</v>
      </c>
      <c r="C19" s="98">
        <v>2</v>
      </c>
      <c r="D19" s="103">
        <f t="shared" si="5"/>
        <v>1</v>
      </c>
      <c r="E19" s="98">
        <v>0</v>
      </c>
      <c r="F19" s="103">
        <f t="shared" si="6"/>
        <v>0</v>
      </c>
      <c r="G19" s="98">
        <v>0</v>
      </c>
      <c r="H19" s="103">
        <f t="shared" si="7"/>
        <v>0</v>
      </c>
      <c r="I19" s="55">
        <f t="shared" si="8"/>
        <v>2</v>
      </c>
      <c r="J19" s="103">
        <f t="shared" si="9"/>
        <v>1</v>
      </c>
    </row>
    <row r="20" spans="1:10" x14ac:dyDescent="0.3">
      <c r="A20" s="127" t="s">
        <v>26</v>
      </c>
      <c r="B20" s="102">
        <v>109</v>
      </c>
      <c r="C20" s="98">
        <v>18</v>
      </c>
      <c r="D20" s="103">
        <f t="shared" si="5"/>
        <v>0.16513761467889909</v>
      </c>
      <c r="E20" s="98">
        <v>1</v>
      </c>
      <c r="F20" s="103">
        <f t="shared" si="6"/>
        <v>9.1743119266055051E-3</v>
      </c>
      <c r="G20" s="98">
        <v>0</v>
      </c>
      <c r="H20" s="103">
        <f t="shared" si="7"/>
        <v>0</v>
      </c>
      <c r="I20" s="55">
        <f t="shared" si="8"/>
        <v>19</v>
      </c>
      <c r="J20" s="103">
        <f t="shared" si="9"/>
        <v>0.1743119266055046</v>
      </c>
    </row>
    <row r="21" spans="1:10" x14ac:dyDescent="0.3">
      <c r="A21" s="127" t="s">
        <v>27</v>
      </c>
      <c r="B21" s="102">
        <v>72</v>
      </c>
      <c r="C21" s="98">
        <v>32</v>
      </c>
      <c r="D21" s="103">
        <f t="shared" si="5"/>
        <v>0.44444444444444442</v>
      </c>
      <c r="E21" s="98">
        <v>17</v>
      </c>
      <c r="F21" s="103">
        <f t="shared" si="6"/>
        <v>0.2361111111111111</v>
      </c>
      <c r="G21" s="98">
        <v>3</v>
      </c>
      <c r="H21" s="103">
        <f t="shared" si="7"/>
        <v>4.1666666666666664E-2</v>
      </c>
      <c r="I21" s="55">
        <f t="shared" si="8"/>
        <v>52</v>
      </c>
      <c r="J21" s="103">
        <f t="shared" si="9"/>
        <v>0.72222222222222221</v>
      </c>
    </row>
    <row r="22" spans="1:10" x14ac:dyDescent="0.3">
      <c r="A22" s="127" t="s">
        <v>28</v>
      </c>
      <c r="B22" s="102">
        <v>66</v>
      </c>
      <c r="C22" s="98">
        <v>39</v>
      </c>
      <c r="D22" s="103">
        <f t="shared" si="5"/>
        <v>0.59090909090909094</v>
      </c>
      <c r="E22" s="98">
        <v>23</v>
      </c>
      <c r="F22" s="103">
        <f t="shared" si="6"/>
        <v>0.34848484848484851</v>
      </c>
      <c r="G22" s="98">
        <v>0</v>
      </c>
      <c r="H22" s="103">
        <f t="shared" si="7"/>
        <v>0</v>
      </c>
      <c r="I22" s="55">
        <f t="shared" si="8"/>
        <v>62</v>
      </c>
      <c r="J22" s="103">
        <f t="shared" si="9"/>
        <v>0.93939393939393945</v>
      </c>
    </row>
    <row r="23" spans="1:10" x14ac:dyDescent="0.3">
      <c r="A23" s="127" t="s">
        <v>29</v>
      </c>
      <c r="B23" s="102">
        <v>66</v>
      </c>
      <c r="C23" s="98">
        <v>26</v>
      </c>
      <c r="D23" s="103">
        <f t="shared" si="5"/>
        <v>0.39393939393939392</v>
      </c>
      <c r="E23" s="98">
        <v>29</v>
      </c>
      <c r="F23" s="103">
        <f t="shared" si="6"/>
        <v>0.43939393939393939</v>
      </c>
      <c r="G23" s="98">
        <v>10</v>
      </c>
      <c r="H23" s="103">
        <f t="shared" si="7"/>
        <v>0.15151515151515152</v>
      </c>
      <c r="I23" s="55">
        <f t="shared" si="8"/>
        <v>65</v>
      </c>
      <c r="J23" s="103">
        <f t="shared" si="9"/>
        <v>0.98484848484848486</v>
      </c>
    </row>
    <row r="24" spans="1:10" x14ac:dyDescent="0.3">
      <c r="A24" s="127" t="s">
        <v>30</v>
      </c>
      <c r="B24" s="102">
        <v>10</v>
      </c>
      <c r="C24" s="98">
        <v>2</v>
      </c>
      <c r="D24" s="103">
        <f t="shared" si="5"/>
        <v>0.2</v>
      </c>
      <c r="E24" s="98">
        <v>1</v>
      </c>
      <c r="F24" s="103">
        <f t="shared" si="6"/>
        <v>0.1</v>
      </c>
      <c r="G24" s="98">
        <v>0</v>
      </c>
      <c r="H24" s="103">
        <f t="shared" si="7"/>
        <v>0</v>
      </c>
      <c r="I24" s="55">
        <f t="shared" si="8"/>
        <v>3</v>
      </c>
      <c r="J24" s="103">
        <f t="shared" si="9"/>
        <v>0.3</v>
      </c>
    </row>
    <row r="25" spans="1:10" x14ac:dyDescent="0.3">
      <c r="A25" s="127" t="s">
        <v>31</v>
      </c>
      <c r="B25" s="58" t="s">
        <v>36</v>
      </c>
      <c r="C25" s="58" t="s">
        <v>36</v>
      </c>
      <c r="D25" s="65" t="s">
        <v>36</v>
      </c>
      <c r="E25" s="58" t="s">
        <v>36</v>
      </c>
      <c r="F25" s="65" t="s">
        <v>36</v>
      </c>
      <c r="G25" s="58" t="s">
        <v>36</v>
      </c>
      <c r="H25" s="65" t="s">
        <v>36</v>
      </c>
      <c r="I25" s="65" t="s">
        <v>36</v>
      </c>
      <c r="J25" s="65" t="s">
        <v>36</v>
      </c>
    </row>
    <row r="26" spans="1:10" x14ac:dyDescent="0.3">
      <c r="A26" s="127" t="s">
        <v>32</v>
      </c>
      <c r="B26" s="102">
        <v>2</v>
      </c>
      <c r="C26" s="98">
        <v>0</v>
      </c>
      <c r="D26" s="103">
        <f>C26/B26</f>
        <v>0</v>
      </c>
      <c r="E26" s="98">
        <v>2</v>
      </c>
      <c r="F26" s="103">
        <f>E26/B26</f>
        <v>1</v>
      </c>
      <c r="G26" s="98">
        <v>0</v>
      </c>
      <c r="H26" s="103">
        <f>G26/B26</f>
        <v>0</v>
      </c>
      <c r="I26" s="55">
        <f>SUM(C26,E26,G26)</f>
        <v>2</v>
      </c>
      <c r="J26" s="103">
        <f>I26/B26</f>
        <v>1</v>
      </c>
    </row>
    <row r="27" spans="1:10" x14ac:dyDescent="0.3">
      <c r="A27" s="127" t="s">
        <v>33</v>
      </c>
      <c r="B27" s="102">
        <v>5</v>
      </c>
      <c r="C27" s="98">
        <v>1</v>
      </c>
      <c r="D27" s="103">
        <f>C27/B27</f>
        <v>0.2</v>
      </c>
      <c r="E27" s="98">
        <v>0</v>
      </c>
      <c r="F27" s="103">
        <f>E27/B27</f>
        <v>0</v>
      </c>
      <c r="G27" s="98">
        <v>0</v>
      </c>
      <c r="H27" s="103">
        <f>G27/B27</f>
        <v>0</v>
      </c>
      <c r="I27" s="55">
        <f>SUM(C27,E27,G27)</f>
        <v>1</v>
      </c>
      <c r="J27" s="103">
        <f>I27/B27</f>
        <v>0.2</v>
      </c>
    </row>
    <row r="28" spans="1:10" x14ac:dyDescent="0.3">
      <c r="A28" s="127" t="s">
        <v>34</v>
      </c>
      <c r="B28" s="102">
        <v>26</v>
      </c>
      <c r="C28" s="98">
        <v>1</v>
      </c>
      <c r="D28" s="103">
        <f>C28/B28</f>
        <v>3.8461538461538464E-2</v>
      </c>
      <c r="E28" s="98">
        <v>0</v>
      </c>
      <c r="F28" s="103">
        <f>E28/B28</f>
        <v>0</v>
      </c>
      <c r="G28" s="98">
        <v>0</v>
      </c>
      <c r="H28" s="103">
        <f>G28/B28</f>
        <v>0</v>
      </c>
      <c r="I28" s="55">
        <f>SUM(C28,E28,G28)</f>
        <v>1</v>
      </c>
      <c r="J28" s="103">
        <f>I28/B28</f>
        <v>3.8461538461538464E-2</v>
      </c>
    </row>
    <row r="29" spans="1:10" x14ac:dyDescent="0.3">
      <c r="A29" s="127" t="s">
        <v>35</v>
      </c>
      <c r="B29" s="58" t="s">
        <v>36</v>
      </c>
      <c r="C29" s="58" t="s">
        <v>36</v>
      </c>
      <c r="D29" s="65" t="s">
        <v>36</v>
      </c>
      <c r="E29" s="58" t="s">
        <v>36</v>
      </c>
      <c r="F29" s="65" t="s">
        <v>36</v>
      </c>
      <c r="G29" s="58" t="s">
        <v>36</v>
      </c>
      <c r="H29" s="65" t="s">
        <v>36</v>
      </c>
      <c r="I29" s="65" t="s">
        <v>36</v>
      </c>
      <c r="J29" s="65" t="s">
        <v>36</v>
      </c>
    </row>
    <row r="30" spans="1:10" x14ac:dyDescent="0.3">
      <c r="A30" s="127" t="s">
        <v>37</v>
      </c>
      <c r="B30" s="58" t="s">
        <v>36</v>
      </c>
      <c r="C30" s="58" t="s">
        <v>36</v>
      </c>
      <c r="D30" s="65" t="s">
        <v>36</v>
      </c>
      <c r="E30" s="58" t="s">
        <v>36</v>
      </c>
      <c r="F30" s="65" t="s">
        <v>36</v>
      </c>
      <c r="G30" s="58" t="s">
        <v>36</v>
      </c>
      <c r="H30" s="65" t="s">
        <v>36</v>
      </c>
      <c r="I30" s="65" t="s">
        <v>36</v>
      </c>
      <c r="J30" s="65" t="s">
        <v>36</v>
      </c>
    </row>
    <row r="31" spans="1:10" x14ac:dyDescent="0.3">
      <c r="A31" s="127" t="s">
        <v>38</v>
      </c>
      <c r="B31" s="58" t="s">
        <v>36</v>
      </c>
      <c r="C31" s="58" t="s">
        <v>36</v>
      </c>
      <c r="D31" s="65" t="s">
        <v>36</v>
      </c>
      <c r="E31" s="58" t="s">
        <v>36</v>
      </c>
      <c r="F31" s="65" t="s">
        <v>36</v>
      </c>
      <c r="G31" s="58" t="s">
        <v>36</v>
      </c>
      <c r="H31" s="65" t="s">
        <v>36</v>
      </c>
      <c r="I31" s="65" t="s">
        <v>36</v>
      </c>
      <c r="J31" s="65" t="s">
        <v>36</v>
      </c>
    </row>
    <row r="32" spans="1:10" x14ac:dyDescent="0.3">
      <c r="A32" s="127" t="s">
        <v>39</v>
      </c>
      <c r="B32" s="102">
        <v>1</v>
      </c>
      <c r="C32" s="98">
        <v>0</v>
      </c>
      <c r="D32" s="103">
        <f>C32/B32</f>
        <v>0</v>
      </c>
      <c r="E32" s="98">
        <v>0</v>
      </c>
      <c r="F32" s="103">
        <f>E32/B32</f>
        <v>0</v>
      </c>
      <c r="G32" s="98">
        <v>0</v>
      </c>
      <c r="H32" s="103">
        <f>G32/B32</f>
        <v>0</v>
      </c>
      <c r="I32" s="55">
        <f>SUM(C32,E32,G32)</f>
        <v>0</v>
      </c>
      <c r="J32" s="103">
        <f>I32/B32</f>
        <v>0</v>
      </c>
    </row>
    <row r="33" spans="1:10" x14ac:dyDescent="0.3">
      <c r="A33" s="127" t="s">
        <v>40</v>
      </c>
      <c r="B33" s="102">
        <v>25</v>
      </c>
      <c r="C33" s="98">
        <v>13</v>
      </c>
      <c r="D33" s="103">
        <f>C33/B33</f>
        <v>0.52</v>
      </c>
      <c r="E33" s="98">
        <v>8</v>
      </c>
      <c r="F33" s="103">
        <f>E33/B33</f>
        <v>0.32</v>
      </c>
      <c r="G33" s="98">
        <v>0</v>
      </c>
      <c r="H33" s="103">
        <f>G33/B33</f>
        <v>0</v>
      </c>
      <c r="I33" s="55">
        <f>SUM(C33,E33,G33)</f>
        <v>21</v>
      </c>
      <c r="J33" s="103">
        <f>I33/B33</f>
        <v>0.84</v>
      </c>
    </row>
    <row r="34" spans="1:10" x14ac:dyDescent="0.3">
      <c r="A34" s="127" t="s">
        <v>41</v>
      </c>
      <c r="B34" s="58" t="s">
        <v>36</v>
      </c>
      <c r="C34" s="58" t="s">
        <v>36</v>
      </c>
      <c r="D34" s="65" t="s">
        <v>36</v>
      </c>
      <c r="E34" s="58" t="s">
        <v>36</v>
      </c>
      <c r="F34" s="65" t="s">
        <v>36</v>
      </c>
      <c r="G34" s="58" t="s">
        <v>36</v>
      </c>
      <c r="H34" s="65" t="s">
        <v>36</v>
      </c>
      <c r="I34" s="65" t="s">
        <v>36</v>
      </c>
      <c r="J34" s="65" t="s">
        <v>36</v>
      </c>
    </row>
    <row r="35" spans="1:10" x14ac:dyDescent="0.3">
      <c r="A35" s="127" t="s">
        <v>42</v>
      </c>
      <c r="B35" s="102">
        <v>8</v>
      </c>
      <c r="C35" s="98">
        <v>4</v>
      </c>
      <c r="D35" s="103">
        <f>C35/B35</f>
        <v>0.5</v>
      </c>
      <c r="E35" s="98">
        <v>0</v>
      </c>
      <c r="F35" s="103">
        <f>E35/B35</f>
        <v>0</v>
      </c>
      <c r="G35" s="98">
        <v>0</v>
      </c>
      <c r="H35" s="103">
        <f>G35/B35</f>
        <v>0</v>
      </c>
      <c r="I35" s="55">
        <f>SUM(C35,E35,G35)</f>
        <v>4</v>
      </c>
      <c r="J35" s="103">
        <f>I35/B35</f>
        <v>0.5</v>
      </c>
    </row>
    <row r="36" spans="1:10" x14ac:dyDescent="0.3">
      <c r="A36" s="127" t="s">
        <v>43</v>
      </c>
      <c r="B36" s="102">
        <v>6</v>
      </c>
      <c r="C36" s="98">
        <v>1</v>
      </c>
      <c r="D36" s="103">
        <f>C36/B36</f>
        <v>0.16666666666666666</v>
      </c>
      <c r="E36" s="98">
        <v>1</v>
      </c>
      <c r="F36" s="103">
        <f>E36/B36</f>
        <v>0.16666666666666666</v>
      </c>
      <c r="G36" s="98">
        <v>1</v>
      </c>
      <c r="H36" s="103">
        <f>G36/B36</f>
        <v>0.16666666666666666</v>
      </c>
      <c r="I36" s="55">
        <f>SUM(C36,E36,G36)</f>
        <v>3</v>
      </c>
      <c r="J36" s="103">
        <f>I36/B36</f>
        <v>0.5</v>
      </c>
    </row>
    <row r="37" spans="1:10" x14ac:dyDescent="0.3">
      <c r="A37" s="127" t="s">
        <v>44</v>
      </c>
      <c r="B37" s="102">
        <v>38</v>
      </c>
      <c r="C37" s="98">
        <v>16</v>
      </c>
      <c r="D37" s="103">
        <f>C37/B37</f>
        <v>0.42105263157894735</v>
      </c>
      <c r="E37" s="98">
        <v>15</v>
      </c>
      <c r="F37" s="103">
        <f>E37/B37</f>
        <v>0.39473684210526316</v>
      </c>
      <c r="G37" s="98">
        <v>1</v>
      </c>
      <c r="H37" s="103">
        <f>G37/B37</f>
        <v>2.6315789473684209E-2</v>
      </c>
      <c r="I37" s="55">
        <f>SUM(C37,E37,G37)</f>
        <v>32</v>
      </c>
      <c r="J37" s="103">
        <f>I37/B37</f>
        <v>0.84210526315789469</v>
      </c>
    </row>
    <row r="38" spans="1:10" x14ac:dyDescent="0.3">
      <c r="A38" s="127" t="s">
        <v>45</v>
      </c>
      <c r="B38" s="58" t="s">
        <v>36</v>
      </c>
      <c r="C38" s="58" t="s">
        <v>36</v>
      </c>
      <c r="D38" s="65" t="s">
        <v>36</v>
      </c>
      <c r="E38" s="58" t="s">
        <v>36</v>
      </c>
      <c r="F38" s="65" t="s">
        <v>36</v>
      </c>
      <c r="G38" s="58" t="s">
        <v>36</v>
      </c>
      <c r="H38" s="65" t="s">
        <v>36</v>
      </c>
      <c r="I38" s="65" t="s">
        <v>36</v>
      </c>
      <c r="J38" s="65" t="s">
        <v>36</v>
      </c>
    </row>
    <row r="39" spans="1:10" x14ac:dyDescent="0.3">
      <c r="A39" s="127" t="s">
        <v>46</v>
      </c>
      <c r="B39" s="102">
        <v>2</v>
      </c>
      <c r="C39" s="98">
        <v>2</v>
      </c>
      <c r="D39" s="103">
        <f t="shared" ref="D39:D45" si="10">C39/B39</f>
        <v>1</v>
      </c>
      <c r="E39" s="98">
        <v>0</v>
      </c>
      <c r="F39" s="103">
        <f t="shared" ref="F39:F45" si="11">E39/B39</f>
        <v>0</v>
      </c>
      <c r="G39" s="98">
        <v>0</v>
      </c>
      <c r="H39" s="103">
        <f t="shared" ref="H39:H45" si="12">G39/B39</f>
        <v>0</v>
      </c>
      <c r="I39" s="55">
        <f t="shared" ref="I39:I45" si="13">SUM(C39,E39,G39)</f>
        <v>2</v>
      </c>
      <c r="J39" s="103">
        <f t="shared" ref="J39:J45" si="14">I39/B39</f>
        <v>1</v>
      </c>
    </row>
    <row r="40" spans="1:10" x14ac:dyDescent="0.3">
      <c r="A40" s="127" t="s">
        <v>47</v>
      </c>
      <c r="B40" s="102">
        <v>45</v>
      </c>
      <c r="C40" s="98">
        <v>23</v>
      </c>
      <c r="D40" s="103">
        <f t="shared" si="10"/>
        <v>0.51111111111111107</v>
      </c>
      <c r="E40" s="98">
        <v>12</v>
      </c>
      <c r="F40" s="103">
        <f t="shared" si="11"/>
        <v>0.26666666666666666</v>
      </c>
      <c r="G40" s="98">
        <v>0</v>
      </c>
      <c r="H40" s="103">
        <f t="shared" si="12"/>
        <v>0</v>
      </c>
      <c r="I40" s="55">
        <f t="shared" si="13"/>
        <v>35</v>
      </c>
      <c r="J40" s="103">
        <f t="shared" si="14"/>
        <v>0.77777777777777779</v>
      </c>
    </row>
    <row r="41" spans="1:10" x14ac:dyDescent="0.3">
      <c r="A41" s="127" t="s">
        <v>48</v>
      </c>
      <c r="B41" s="102">
        <v>1</v>
      </c>
      <c r="C41" s="98">
        <v>0</v>
      </c>
      <c r="D41" s="103">
        <f t="shared" si="10"/>
        <v>0</v>
      </c>
      <c r="E41" s="98">
        <v>0</v>
      </c>
      <c r="F41" s="103">
        <f t="shared" si="11"/>
        <v>0</v>
      </c>
      <c r="G41" s="98">
        <v>0</v>
      </c>
      <c r="H41" s="103">
        <f t="shared" si="12"/>
        <v>0</v>
      </c>
      <c r="I41" s="55">
        <f t="shared" si="13"/>
        <v>0</v>
      </c>
      <c r="J41" s="103">
        <f t="shared" si="14"/>
        <v>0</v>
      </c>
    </row>
    <row r="42" spans="1:10" x14ac:dyDescent="0.3">
      <c r="A42" s="127" t="s">
        <v>49</v>
      </c>
      <c r="B42" s="102">
        <v>5</v>
      </c>
      <c r="C42" s="98">
        <v>2</v>
      </c>
      <c r="D42" s="103">
        <f t="shared" si="10"/>
        <v>0.4</v>
      </c>
      <c r="E42" s="98">
        <v>2</v>
      </c>
      <c r="F42" s="103">
        <f t="shared" si="11"/>
        <v>0.4</v>
      </c>
      <c r="G42" s="98">
        <v>0</v>
      </c>
      <c r="H42" s="103">
        <f t="shared" si="12"/>
        <v>0</v>
      </c>
      <c r="I42" s="55">
        <f t="shared" si="13"/>
        <v>4</v>
      </c>
      <c r="J42" s="103">
        <f t="shared" si="14"/>
        <v>0.8</v>
      </c>
    </row>
    <row r="43" spans="1:10" x14ac:dyDescent="0.3">
      <c r="A43" s="127" t="s">
        <v>50</v>
      </c>
      <c r="B43" s="102">
        <v>26</v>
      </c>
      <c r="C43" s="98">
        <v>4</v>
      </c>
      <c r="D43" s="103">
        <f t="shared" si="10"/>
        <v>0.15384615384615385</v>
      </c>
      <c r="E43" s="98">
        <v>21</v>
      </c>
      <c r="F43" s="103">
        <f t="shared" si="11"/>
        <v>0.80769230769230771</v>
      </c>
      <c r="G43" s="98">
        <v>1</v>
      </c>
      <c r="H43" s="103">
        <f t="shared" si="12"/>
        <v>3.8461538461538464E-2</v>
      </c>
      <c r="I43" s="55">
        <f t="shared" si="13"/>
        <v>26</v>
      </c>
      <c r="J43" s="103">
        <f t="shared" si="14"/>
        <v>1</v>
      </c>
    </row>
    <row r="44" spans="1:10" x14ac:dyDescent="0.3">
      <c r="A44" s="127" t="s">
        <v>51</v>
      </c>
      <c r="B44" s="102">
        <v>23</v>
      </c>
      <c r="C44" s="98">
        <v>0</v>
      </c>
      <c r="D44" s="103">
        <f t="shared" si="10"/>
        <v>0</v>
      </c>
      <c r="E44" s="98">
        <v>0</v>
      </c>
      <c r="F44" s="103">
        <f t="shared" si="11"/>
        <v>0</v>
      </c>
      <c r="G44" s="98">
        <v>0</v>
      </c>
      <c r="H44" s="103">
        <f t="shared" si="12"/>
        <v>0</v>
      </c>
      <c r="I44" s="55">
        <f t="shared" si="13"/>
        <v>0</v>
      </c>
      <c r="J44" s="103">
        <f t="shared" si="14"/>
        <v>0</v>
      </c>
    </row>
    <row r="45" spans="1:10" x14ac:dyDescent="0.3">
      <c r="A45" s="127" t="s">
        <v>52</v>
      </c>
      <c r="B45" s="102">
        <v>48</v>
      </c>
      <c r="C45" s="98">
        <v>7</v>
      </c>
      <c r="D45" s="103">
        <f t="shared" si="10"/>
        <v>0.14583333333333334</v>
      </c>
      <c r="E45" s="98">
        <v>3</v>
      </c>
      <c r="F45" s="103">
        <f t="shared" si="11"/>
        <v>6.25E-2</v>
      </c>
      <c r="G45" s="98">
        <v>0</v>
      </c>
      <c r="H45" s="103">
        <f t="shared" si="12"/>
        <v>0</v>
      </c>
      <c r="I45" s="55">
        <f t="shared" si="13"/>
        <v>10</v>
      </c>
      <c r="J45" s="103">
        <f t="shared" si="14"/>
        <v>0.20833333333333334</v>
      </c>
    </row>
    <row r="46" spans="1:10" x14ac:dyDescent="0.3">
      <c r="A46" s="127" t="s">
        <v>53</v>
      </c>
      <c r="B46" s="58" t="s">
        <v>36</v>
      </c>
      <c r="C46" s="58" t="s">
        <v>36</v>
      </c>
      <c r="D46" s="65" t="s">
        <v>36</v>
      </c>
      <c r="E46" s="58" t="s">
        <v>36</v>
      </c>
      <c r="F46" s="65" t="s">
        <v>36</v>
      </c>
      <c r="G46" s="58" t="s">
        <v>36</v>
      </c>
      <c r="H46" s="65" t="s">
        <v>36</v>
      </c>
      <c r="I46" s="65" t="s">
        <v>36</v>
      </c>
      <c r="J46" s="65" t="s">
        <v>36</v>
      </c>
    </row>
    <row r="47" spans="1:10" x14ac:dyDescent="0.3">
      <c r="A47" s="127" t="s">
        <v>54</v>
      </c>
      <c r="B47" s="58" t="s">
        <v>36</v>
      </c>
      <c r="C47" s="58" t="s">
        <v>36</v>
      </c>
      <c r="D47" s="65" t="s">
        <v>36</v>
      </c>
      <c r="E47" s="58" t="s">
        <v>36</v>
      </c>
      <c r="F47" s="65" t="s">
        <v>36</v>
      </c>
      <c r="G47" s="58" t="s">
        <v>36</v>
      </c>
      <c r="H47" s="65" t="s">
        <v>36</v>
      </c>
      <c r="I47" s="65" t="s">
        <v>36</v>
      </c>
      <c r="J47" s="65" t="s">
        <v>36</v>
      </c>
    </row>
    <row r="48" spans="1:10" x14ac:dyDescent="0.3">
      <c r="A48" s="127" t="s">
        <v>55</v>
      </c>
      <c r="B48" s="58" t="s">
        <v>36</v>
      </c>
      <c r="C48" s="58" t="s">
        <v>36</v>
      </c>
      <c r="D48" s="65" t="s">
        <v>36</v>
      </c>
      <c r="E48" s="58" t="s">
        <v>36</v>
      </c>
      <c r="F48" s="65" t="s">
        <v>36</v>
      </c>
      <c r="G48" s="58" t="s">
        <v>36</v>
      </c>
      <c r="H48" s="65" t="s">
        <v>36</v>
      </c>
      <c r="I48" s="65" t="s">
        <v>36</v>
      </c>
      <c r="J48" s="65" t="s">
        <v>36</v>
      </c>
    </row>
    <row r="49" spans="1:10" x14ac:dyDescent="0.3">
      <c r="A49" s="127" t="s">
        <v>56</v>
      </c>
      <c r="B49" s="102">
        <v>7</v>
      </c>
      <c r="C49" s="98">
        <v>0</v>
      </c>
      <c r="D49" s="103">
        <f>C49/B49</f>
        <v>0</v>
      </c>
      <c r="E49" s="98">
        <v>0</v>
      </c>
      <c r="F49" s="103">
        <f>E49/B49</f>
        <v>0</v>
      </c>
      <c r="G49" s="98">
        <v>0</v>
      </c>
      <c r="H49" s="103">
        <f>G49/B49</f>
        <v>0</v>
      </c>
      <c r="I49" s="55">
        <f>SUM(C49,E49,G49)</f>
        <v>0</v>
      </c>
      <c r="J49" s="103">
        <f>I49/B49</f>
        <v>0</v>
      </c>
    </row>
    <row r="50" spans="1:10" x14ac:dyDescent="0.3">
      <c r="A50" s="127" t="s">
        <v>57</v>
      </c>
      <c r="B50" s="102">
        <v>1</v>
      </c>
      <c r="C50" s="98">
        <v>0</v>
      </c>
      <c r="D50" s="103">
        <f>C50/B50</f>
        <v>0</v>
      </c>
      <c r="E50" s="98">
        <v>1</v>
      </c>
      <c r="F50" s="103">
        <f>E50/B50</f>
        <v>1</v>
      </c>
      <c r="G50" s="98">
        <v>0</v>
      </c>
      <c r="H50" s="103">
        <f>G50/B50</f>
        <v>0</v>
      </c>
      <c r="I50" s="55">
        <f>SUM(C50,E50,G50)</f>
        <v>1</v>
      </c>
      <c r="J50" s="103">
        <f>I50/B50</f>
        <v>1</v>
      </c>
    </row>
    <row r="51" spans="1:10" x14ac:dyDescent="0.3">
      <c r="A51" s="127" t="s">
        <v>58</v>
      </c>
      <c r="B51" s="102">
        <v>35</v>
      </c>
      <c r="C51" s="98">
        <v>1</v>
      </c>
      <c r="D51" s="103">
        <f>C51/B51</f>
        <v>2.8571428571428571E-2</v>
      </c>
      <c r="E51" s="98">
        <v>1</v>
      </c>
      <c r="F51" s="103">
        <f>E51/B51</f>
        <v>2.8571428571428571E-2</v>
      </c>
      <c r="G51" s="98">
        <v>0</v>
      </c>
      <c r="H51" s="103">
        <f>G51/B51</f>
        <v>0</v>
      </c>
      <c r="I51" s="55">
        <f>SUM(C51,E51,G51)</f>
        <v>2</v>
      </c>
      <c r="J51" s="103">
        <f>I51/B51</f>
        <v>5.7142857142857141E-2</v>
      </c>
    </row>
    <row r="52" spans="1:10" x14ac:dyDescent="0.3">
      <c r="A52" s="127" t="s">
        <v>59</v>
      </c>
      <c r="B52" s="102">
        <v>2</v>
      </c>
      <c r="C52" s="98">
        <v>2</v>
      </c>
      <c r="D52" s="103">
        <f>C52/B52</f>
        <v>1</v>
      </c>
      <c r="E52" s="98">
        <v>0</v>
      </c>
      <c r="F52" s="103">
        <f>E52/B52</f>
        <v>0</v>
      </c>
      <c r="G52" s="98">
        <v>0</v>
      </c>
      <c r="H52" s="103">
        <f>G52/B52</f>
        <v>0</v>
      </c>
      <c r="I52" s="55">
        <f>SUM(C52,E52,G52)</f>
        <v>2</v>
      </c>
      <c r="J52" s="103">
        <f>I52/B52</f>
        <v>1</v>
      </c>
    </row>
    <row r="53" spans="1:10" x14ac:dyDescent="0.3">
      <c r="A53" s="127" t="s">
        <v>60</v>
      </c>
      <c r="B53" s="58" t="s">
        <v>36</v>
      </c>
      <c r="C53" s="58" t="s">
        <v>36</v>
      </c>
      <c r="D53" s="65" t="s">
        <v>36</v>
      </c>
      <c r="E53" s="58" t="s">
        <v>36</v>
      </c>
      <c r="F53" s="65" t="s">
        <v>36</v>
      </c>
      <c r="G53" s="58" t="s">
        <v>36</v>
      </c>
      <c r="H53" s="65" t="s">
        <v>36</v>
      </c>
      <c r="I53" s="65" t="s">
        <v>36</v>
      </c>
      <c r="J53" s="65" t="s">
        <v>36</v>
      </c>
    </row>
    <row r="54" spans="1:10" x14ac:dyDescent="0.3">
      <c r="A54" s="127" t="s">
        <v>61</v>
      </c>
      <c r="B54" s="102">
        <v>58</v>
      </c>
      <c r="C54" s="98">
        <v>11</v>
      </c>
      <c r="D54" s="103">
        <f>C54/B54</f>
        <v>0.18965517241379309</v>
      </c>
      <c r="E54" s="98">
        <v>46</v>
      </c>
      <c r="F54" s="103">
        <f>E54/B54</f>
        <v>0.7931034482758621</v>
      </c>
      <c r="G54" s="98">
        <v>0</v>
      </c>
      <c r="H54" s="103">
        <f>G54/B54</f>
        <v>0</v>
      </c>
      <c r="I54" s="55">
        <f>SUM(C54,E54,G54)</f>
        <v>57</v>
      </c>
      <c r="J54" s="103">
        <f>I54/B54</f>
        <v>0.98275862068965514</v>
      </c>
    </row>
    <row r="55" spans="1:10" x14ac:dyDescent="0.3">
      <c r="A55" s="127" t="s">
        <v>62</v>
      </c>
      <c r="B55" s="102">
        <v>3</v>
      </c>
      <c r="C55" s="98">
        <v>3</v>
      </c>
      <c r="D55" s="103">
        <f>C55/B55</f>
        <v>1</v>
      </c>
      <c r="E55" s="98">
        <v>0</v>
      </c>
      <c r="F55" s="103">
        <f>E55/B55</f>
        <v>0</v>
      </c>
      <c r="G55" s="98">
        <v>0</v>
      </c>
      <c r="H55" s="103">
        <f>G55/B55</f>
        <v>0</v>
      </c>
      <c r="I55" s="55">
        <f>SUM(C55,E55,G55)</f>
        <v>3</v>
      </c>
      <c r="J55" s="103">
        <f>I55/B55</f>
        <v>1</v>
      </c>
    </row>
    <row r="56" spans="1:10" x14ac:dyDescent="0.3">
      <c r="A56" s="127" t="s">
        <v>63</v>
      </c>
      <c r="B56" s="58" t="s">
        <v>36</v>
      </c>
      <c r="C56" s="58" t="s">
        <v>36</v>
      </c>
      <c r="D56" s="65" t="s">
        <v>36</v>
      </c>
      <c r="E56" s="58" t="s">
        <v>36</v>
      </c>
      <c r="F56" s="65" t="s">
        <v>36</v>
      </c>
      <c r="G56" s="58" t="s">
        <v>36</v>
      </c>
      <c r="H56" s="65" t="s">
        <v>36</v>
      </c>
      <c r="I56" s="65" t="s">
        <v>36</v>
      </c>
      <c r="J56" s="65" t="s">
        <v>36</v>
      </c>
    </row>
    <row r="57" spans="1:10" x14ac:dyDescent="0.3">
      <c r="A57" s="127" t="s">
        <v>64</v>
      </c>
      <c r="B57" s="102">
        <v>5</v>
      </c>
      <c r="C57" s="98">
        <v>4</v>
      </c>
      <c r="D57" s="103">
        <f>C57/B57</f>
        <v>0.8</v>
      </c>
      <c r="E57" s="98">
        <v>0</v>
      </c>
      <c r="F57" s="103">
        <f>E57/B57</f>
        <v>0</v>
      </c>
      <c r="G57" s="98">
        <v>0</v>
      </c>
      <c r="H57" s="103">
        <f>G57/B57</f>
        <v>0</v>
      </c>
      <c r="I57" s="55">
        <f>SUM(C57,E57,G57)</f>
        <v>4</v>
      </c>
      <c r="J57" s="103">
        <f>I57/B57</f>
        <v>0.8</v>
      </c>
    </row>
    <row r="58" spans="1:10" x14ac:dyDescent="0.3">
      <c r="A58" s="127" t="s">
        <v>65</v>
      </c>
      <c r="B58" s="102">
        <v>1</v>
      </c>
      <c r="C58" s="98">
        <v>0</v>
      </c>
      <c r="D58" s="103">
        <f>C58/B58</f>
        <v>0</v>
      </c>
      <c r="E58" s="98">
        <v>0</v>
      </c>
      <c r="F58" s="103">
        <f>E58/B58</f>
        <v>0</v>
      </c>
      <c r="G58" s="98">
        <v>1</v>
      </c>
      <c r="H58" s="103">
        <f>G58/B58</f>
        <v>1</v>
      </c>
      <c r="I58" s="55">
        <f>SUM(C58,E58,G58)</f>
        <v>1</v>
      </c>
      <c r="J58" s="103">
        <f>I58/B58</f>
        <v>1</v>
      </c>
    </row>
    <row r="59" spans="1:10" x14ac:dyDescent="0.3">
      <c r="A59" s="127" t="s">
        <v>66</v>
      </c>
      <c r="B59" s="102">
        <v>4</v>
      </c>
      <c r="C59" s="98">
        <v>0</v>
      </c>
      <c r="D59" s="103">
        <f>C59/B59</f>
        <v>0</v>
      </c>
      <c r="E59" s="98">
        <v>0</v>
      </c>
      <c r="F59" s="103">
        <f>E59/B59</f>
        <v>0</v>
      </c>
      <c r="G59" s="98">
        <v>0</v>
      </c>
      <c r="H59" s="103">
        <f>G59/B59</f>
        <v>0</v>
      </c>
      <c r="I59" s="55">
        <f>SUM(C59,E59,G59)</f>
        <v>0</v>
      </c>
      <c r="J59" s="103">
        <f>I59/B59</f>
        <v>0</v>
      </c>
    </row>
    <row r="60" spans="1:10" s="52" customFormat="1" x14ac:dyDescent="0.3">
      <c r="A60" s="129" t="s">
        <v>74</v>
      </c>
      <c r="B60" s="100">
        <f>SUM(B4:B59)</f>
        <v>830</v>
      </c>
      <c r="C60" s="100">
        <f>SUM(C4:C59)</f>
        <v>236</v>
      </c>
      <c r="D60" s="101">
        <f>C60/B60</f>
        <v>0.28433734939759037</v>
      </c>
      <c r="E60" s="100">
        <f>SUM(E4:E59)</f>
        <v>202</v>
      </c>
      <c r="F60" s="101">
        <f>E60/B60</f>
        <v>0.2433734939759036</v>
      </c>
      <c r="G60" s="100">
        <f>SUM(G4:G59)</f>
        <v>19</v>
      </c>
      <c r="H60" s="101">
        <f>G60/B60</f>
        <v>2.289156626506024E-2</v>
      </c>
      <c r="I60" s="76">
        <f>SUM(I4:I59)</f>
        <v>457</v>
      </c>
      <c r="J60" s="101">
        <f>I60/B60</f>
        <v>0.55060240963855422</v>
      </c>
    </row>
    <row r="61" spans="1:10" x14ac:dyDescent="0.3">
      <c r="A61" s="125"/>
      <c r="B61" s="46" t="s">
        <v>127</v>
      </c>
      <c r="C61" s="46" t="s">
        <v>127</v>
      </c>
      <c r="D61" s="49" t="s">
        <v>9</v>
      </c>
      <c r="E61" s="46" t="s">
        <v>127</v>
      </c>
      <c r="F61" s="49" t="s">
        <v>9</v>
      </c>
      <c r="G61" s="46" t="s">
        <v>127</v>
      </c>
      <c r="H61" s="49" t="s">
        <v>9</v>
      </c>
      <c r="I61" s="46" t="s">
        <v>127</v>
      </c>
      <c r="J61" s="126" t="s">
        <v>9</v>
      </c>
    </row>
    <row r="62" spans="1:10" ht="75.599999999999994" customHeight="1" x14ac:dyDescent="0.3">
      <c r="A62" s="125"/>
      <c r="B62" s="46" t="s">
        <v>122</v>
      </c>
      <c r="C62" s="156" t="s">
        <v>123</v>
      </c>
      <c r="D62" s="156"/>
      <c r="E62" s="157" t="s">
        <v>124</v>
      </c>
      <c r="F62" s="157"/>
      <c r="G62" s="158" t="s">
        <v>125</v>
      </c>
      <c r="H62" s="158"/>
      <c r="I62" s="159" t="s">
        <v>126</v>
      </c>
      <c r="J62" s="159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D5900-B071-42C8-8C97-12938D266AB6}">
  <dimension ref="A1:J62"/>
  <sheetViews>
    <sheetView zoomScale="71" zoomScaleNormal="70" workbookViewId="0">
      <selection activeCell="I11" sqref="I11"/>
    </sheetView>
  </sheetViews>
  <sheetFormatPr defaultColWidth="8.88671875" defaultRowHeight="14.4" x14ac:dyDescent="0.3"/>
  <cols>
    <col min="1" max="1" width="33.88671875" style="47" customWidth="1"/>
    <col min="2" max="2" width="17.44140625" style="7" customWidth="1"/>
    <col min="3" max="3" width="26.88671875" style="51" customWidth="1"/>
    <col min="4" max="4" width="9.109375" style="47" customWidth="1"/>
    <col min="5" max="5" width="24" style="51" customWidth="1"/>
    <col min="6" max="6" width="8.88671875" style="47" customWidth="1"/>
    <col min="7" max="7" width="25.44140625" style="51" customWidth="1"/>
    <col min="8" max="8" width="11.44140625" style="47" customWidth="1"/>
    <col min="9" max="9" width="24" style="51" customWidth="1"/>
    <col min="10" max="16384" width="8.88671875" style="47"/>
  </cols>
  <sheetData>
    <row r="1" spans="1:10" ht="75.599999999999994" customHeight="1" x14ac:dyDescent="0.3">
      <c r="A1" s="125" t="s">
        <v>115</v>
      </c>
      <c r="B1" s="46" t="s">
        <v>128</v>
      </c>
      <c r="C1" s="156" t="s">
        <v>129</v>
      </c>
      <c r="D1" s="156"/>
      <c r="E1" s="157" t="s">
        <v>130</v>
      </c>
      <c r="F1" s="157"/>
      <c r="G1" s="158" t="s">
        <v>131</v>
      </c>
      <c r="H1" s="158"/>
      <c r="I1" s="159" t="s">
        <v>132</v>
      </c>
      <c r="J1" s="159"/>
    </row>
    <row r="2" spans="1:10" s="18" customFormat="1" ht="13.2" x14ac:dyDescent="0.25">
      <c r="A2" s="88" t="s">
        <v>97</v>
      </c>
      <c r="B2" s="48">
        <v>2018</v>
      </c>
      <c r="C2" s="133">
        <v>250</v>
      </c>
      <c r="D2" s="133"/>
      <c r="E2" s="133">
        <v>250</v>
      </c>
      <c r="F2" s="133"/>
      <c r="G2" s="133">
        <v>250</v>
      </c>
      <c r="H2" s="133"/>
      <c r="I2" s="133">
        <v>250</v>
      </c>
      <c r="J2" s="133"/>
    </row>
    <row r="3" spans="1:10" x14ac:dyDescent="0.3">
      <c r="A3" s="125" t="s">
        <v>7</v>
      </c>
      <c r="B3" s="46" t="s">
        <v>133</v>
      </c>
      <c r="C3" s="46" t="s">
        <v>133</v>
      </c>
      <c r="D3" s="49" t="s">
        <v>9</v>
      </c>
      <c r="E3" s="46" t="s">
        <v>133</v>
      </c>
      <c r="F3" s="49" t="s">
        <v>9</v>
      </c>
      <c r="G3" s="46" t="s">
        <v>133</v>
      </c>
      <c r="H3" s="49" t="s">
        <v>9</v>
      </c>
      <c r="I3" s="46" t="s">
        <v>133</v>
      </c>
      <c r="J3" s="126" t="s">
        <v>9</v>
      </c>
    </row>
    <row r="4" spans="1:10" x14ac:dyDescent="0.3">
      <c r="A4" s="127" t="s">
        <v>10</v>
      </c>
      <c r="B4" s="98" t="s">
        <v>36</v>
      </c>
      <c r="C4" s="98" t="s">
        <v>36</v>
      </c>
      <c r="D4" s="98" t="s">
        <v>36</v>
      </c>
      <c r="E4" s="98" t="s">
        <v>36</v>
      </c>
      <c r="F4" s="98" t="s">
        <v>36</v>
      </c>
      <c r="G4" s="98" t="s">
        <v>36</v>
      </c>
      <c r="H4" s="98" t="s">
        <v>36</v>
      </c>
      <c r="I4" s="98" t="s">
        <v>36</v>
      </c>
      <c r="J4" s="98" t="s">
        <v>36</v>
      </c>
    </row>
    <row r="5" spans="1:10" x14ac:dyDescent="0.3">
      <c r="A5" s="127" t="s">
        <v>11</v>
      </c>
      <c r="B5" s="98" t="s">
        <v>36</v>
      </c>
      <c r="C5" s="98" t="s">
        <v>36</v>
      </c>
      <c r="D5" s="98" t="s">
        <v>36</v>
      </c>
      <c r="E5" s="98" t="s">
        <v>36</v>
      </c>
      <c r="F5" s="98" t="s">
        <v>36</v>
      </c>
      <c r="G5" s="98" t="s">
        <v>36</v>
      </c>
      <c r="H5" s="98" t="s">
        <v>36</v>
      </c>
      <c r="I5" s="98" t="s">
        <v>36</v>
      </c>
      <c r="J5" s="98" t="s">
        <v>36</v>
      </c>
    </row>
    <row r="6" spans="1:10" x14ac:dyDescent="0.3">
      <c r="A6" s="127" t="s">
        <v>12</v>
      </c>
      <c r="B6" s="98" t="s">
        <v>36</v>
      </c>
      <c r="C6" s="98" t="s">
        <v>36</v>
      </c>
      <c r="D6" s="98" t="s">
        <v>36</v>
      </c>
      <c r="E6" s="98" t="s">
        <v>36</v>
      </c>
      <c r="F6" s="98" t="s">
        <v>36</v>
      </c>
      <c r="G6" s="98" t="s">
        <v>36</v>
      </c>
      <c r="H6" s="98" t="s">
        <v>36</v>
      </c>
      <c r="I6" s="98" t="s">
        <v>36</v>
      </c>
      <c r="J6" s="98" t="s">
        <v>36</v>
      </c>
    </row>
    <row r="7" spans="1:10" x14ac:dyDescent="0.3">
      <c r="A7" s="127" t="s">
        <v>13</v>
      </c>
      <c r="B7" s="65">
        <v>61</v>
      </c>
      <c r="C7" s="98">
        <v>0</v>
      </c>
      <c r="D7" s="82">
        <f>C7/B7</f>
        <v>0</v>
      </c>
      <c r="E7" s="98">
        <v>0</v>
      </c>
      <c r="F7" s="82">
        <f>E7/B7</f>
        <v>0</v>
      </c>
      <c r="G7" s="98">
        <v>0</v>
      </c>
      <c r="H7" s="82">
        <f>G7/B7</f>
        <v>0</v>
      </c>
      <c r="I7" s="55">
        <f>SUM(C7,E7,G7)</f>
        <v>0</v>
      </c>
      <c r="J7" s="82">
        <f>I7/B7</f>
        <v>0</v>
      </c>
    </row>
    <row r="8" spans="1:10" x14ac:dyDescent="0.3">
      <c r="A8" s="127" t="s">
        <v>14</v>
      </c>
      <c r="B8" s="98" t="s">
        <v>36</v>
      </c>
      <c r="C8" s="98" t="s">
        <v>36</v>
      </c>
      <c r="D8" s="98" t="s">
        <v>36</v>
      </c>
      <c r="E8" s="98" t="s">
        <v>36</v>
      </c>
      <c r="F8" s="98" t="s">
        <v>36</v>
      </c>
      <c r="G8" s="98" t="s">
        <v>36</v>
      </c>
      <c r="H8" s="98" t="s">
        <v>36</v>
      </c>
      <c r="I8" s="98" t="s">
        <v>36</v>
      </c>
      <c r="J8" s="98" t="s">
        <v>36</v>
      </c>
    </row>
    <row r="9" spans="1:10" x14ac:dyDescent="0.3">
      <c r="A9" s="127" t="s">
        <v>15</v>
      </c>
      <c r="B9" s="65">
        <v>2</v>
      </c>
      <c r="C9" s="98">
        <v>1</v>
      </c>
      <c r="D9" s="82">
        <f>C9/B9</f>
        <v>0.5</v>
      </c>
      <c r="E9" s="98">
        <v>0</v>
      </c>
      <c r="F9" s="82">
        <f>E9/B9</f>
        <v>0</v>
      </c>
      <c r="G9" s="98">
        <v>0</v>
      </c>
      <c r="H9" s="82">
        <f>G9/B9</f>
        <v>0</v>
      </c>
      <c r="I9" s="55">
        <f>SUM(C9,E9,G9)</f>
        <v>1</v>
      </c>
      <c r="J9" s="82">
        <f>I9/B9</f>
        <v>0.5</v>
      </c>
    </row>
    <row r="10" spans="1:10" x14ac:dyDescent="0.3">
      <c r="A10" s="127" t="s">
        <v>16</v>
      </c>
      <c r="B10" s="98" t="s">
        <v>36</v>
      </c>
      <c r="C10" s="98" t="s">
        <v>36</v>
      </c>
      <c r="D10" s="98" t="s">
        <v>36</v>
      </c>
      <c r="E10" s="98" t="s">
        <v>36</v>
      </c>
      <c r="F10" s="98" t="s">
        <v>36</v>
      </c>
      <c r="G10" s="98" t="s">
        <v>36</v>
      </c>
      <c r="H10" s="98" t="s">
        <v>36</v>
      </c>
      <c r="I10" s="98" t="s">
        <v>36</v>
      </c>
      <c r="J10" s="98" t="s">
        <v>36</v>
      </c>
    </row>
    <row r="11" spans="1:10" x14ac:dyDescent="0.3">
      <c r="A11" s="127" t="s">
        <v>17</v>
      </c>
      <c r="B11" s="65">
        <v>3</v>
      </c>
      <c r="C11" s="98">
        <v>0</v>
      </c>
      <c r="D11" s="82">
        <f>C11/B11</f>
        <v>0</v>
      </c>
      <c r="E11" s="98">
        <v>0</v>
      </c>
      <c r="F11" s="82">
        <f>E11/B11</f>
        <v>0</v>
      </c>
      <c r="G11" s="98">
        <v>0</v>
      </c>
      <c r="H11" s="82">
        <f>G11/B11</f>
        <v>0</v>
      </c>
      <c r="I11" s="55">
        <f>SUM(C11,E11,G11)</f>
        <v>0</v>
      </c>
      <c r="J11" s="82">
        <f>I11/B11</f>
        <v>0</v>
      </c>
    </row>
    <row r="12" spans="1:10" x14ac:dyDescent="0.3">
      <c r="A12" s="127" t="s">
        <v>18</v>
      </c>
      <c r="B12" s="65">
        <v>2</v>
      </c>
      <c r="C12" s="98">
        <v>0</v>
      </c>
      <c r="D12" s="82">
        <f>C12/B12</f>
        <v>0</v>
      </c>
      <c r="E12" s="98">
        <v>0</v>
      </c>
      <c r="F12" s="82">
        <f>E12/B12</f>
        <v>0</v>
      </c>
      <c r="G12" s="98">
        <v>0</v>
      </c>
      <c r="H12" s="82">
        <f>G12/B12</f>
        <v>0</v>
      </c>
      <c r="I12" s="55">
        <f>SUM(C12,E12,G12)</f>
        <v>0</v>
      </c>
      <c r="J12" s="82">
        <f>I12/B12</f>
        <v>0</v>
      </c>
    </row>
    <row r="13" spans="1:10" x14ac:dyDescent="0.3">
      <c r="A13" s="127" t="s">
        <v>19</v>
      </c>
      <c r="B13" s="65">
        <v>38</v>
      </c>
      <c r="C13" s="98">
        <v>4</v>
      </c>
      <c r="D13" s="82">
        <f>C13/B13</f>
        <v>0.10526315789473684</v>
      </c>
      <c r="E13" s="98">
        <v>0</v>
      </c>
      <c r="F13" s="82">
        <f>E13/B13</f>
        <v>0</v>
      </c>
      <c r="G13" s="98">
        <v>0</v>
      </c>
      <c r="H13" s="82">
        <f>G13/B13</f>
        <v>0</v>
      </c>
      <c r="I13" s="55">
        <f>SUM(C13,E13,G13)</f>
        <v>4</v>
      </c>
      <c r="J13" s="82">
        <f>I13/B13</f>
        <v>0.10526315789473684</v>
      </c>
    </row>
    <row r="14" spans="1:10" x14ac:dyDescent="0.3">
      <c r="A14" s="127" t="s">
        <v>20</v>
      </c>
      <c r="B14" s="98" t="s">
        <v>36</v>
      </c>
      <c r="C14" s="98" t="s">
        <v>36</v>
      </c>
      <c r="D14" s="98" t="s">
        <v>36</v>
      </c>
      <c r="E14" s="98" t="s">
        <v>36</v>
      </c>
      <c r="F14" s="98" t="s">
        <v>36</v>
      </c>
      <c r="G14" s="98" t="s">
        <v>36</v>
      </c>
      <c r="H14" s="98" t="s">
        <v>36</v>
      </c>
      <c r="I14" s="98" t="s">
        <v>36</v>
      </c>
      <c r="J14" s="98" t="s">
        <v>36</v>
      </c>
    </row>
    <row r="15" spans="1:10" x14ac:dyDescent="0.3">
      <c r="A15" s="127" t="s">
        <v>21</v>
      </c>
      <c r="B15" s="65">
        <v>7</v>
      </c>
      <c r="C15" s="98">
        <v>0</v>
      </c>
      <c r="D15" s="82">
        <f>C15/B15</f>
        <v>0</v>
      </c>
      <c r="E15" s="98">
        <v>0</v>
      </c>
      <c r="F15" s="82">
        <f>E15/B15</f>
        <v>0</v>
      </c>
      <c r="G15" s="98">
        <v>0</v>
      </c>
      <c r="H15" s="82">
        <f>G15/B15</f>
        <v>0</v>
      </c>
      <c r="I15" s="55">
        <f>SUM(C15,E15,G15)</f>
        <v>0</v>
      </c>
      <c r="J15" s="82">
        <f>I15/B15</f>
        <v>0</v>
      </c>
    </row>
    <row r="16" spans="1:10" x14ac:dyDescent="0.3">
      <c r="A16" s="127" t="s">
        <v>22</v>
      </c>
      <c r="B16" s="65">
        <v>5</v>
      </c>
      <c r="C16" s="98">
        <v>2</v>
      </c>
      <c r="D16" s="82">
        <f>C16/B16</f>
        <v>0.4</v>
      </c>
      <c r="E16" s="98">
        <v>3</v>
      </c>
      <c r="F16" s="82">
        <f>E16/B16</f>
        <v>0.6</v>
      </c>
      <c r="G16" s="98">
        <v>0</v>
      </c>
      <c r="H16" s="82">
        <f>G16/B16</f>
        <v>0</v>
      </c>
      <c r="I16" s="55">
        <f>SUM(C16,E16,G16)</f>
        <v>5</v>
      </c>
      <c r="J16" s="82">
        <f>I16/B16</f>
        <v>1</v>
      </c>
    </row>
    <row r="17" spans="1:10" x14ac:dyDescent="0.3">
      <c r="A17" s="127" t="s">
        <v>23</v>
      </c>
      <c r="B17" s="98" t="s">
        <v>36</v>
      </c>
      <c r="C17" s="98" t="s">
        <v>36</v>
      </c>
      <c r="D17" s="98" t="s">
        <v>36</v>
      </c>
      <c r="E17" s="98" t="s">
        <v>36</v>
      </c>
      <c r="F17" s="98" t="s">
        <v>36</v>
      </c>
      <c r="G17" s="98" t="s">
        <v>36</v>
      </c>
      <c r="H17" s="98" t="s">
        <v>36</v>
      </c>
      <c r="I17" s="98" t="s">
        <v>36</v>
      </c>
      <c r="J17" s="98" t="s">
        <v>36</v>
      </c>
    </row>
    <row r="18" spans="1:10" x14ac:dyDescent="0.3">
      <c r="A18" s="127" t="s">
        <v>24</v>
      </c>
      <c r="B18" s="65">
        <v>3</v>
      </c>
      <c r="C18" s="98">
        <v>3</v>
      </c>
      <c r="D18" s="82">
        <f t="shared" ref="D18:D23" si="0">C18/B18</f>
        <v>1</v>
      </c>
      <c r="E18" s="98">
        <v>0</v>
      </c>
      <c r="F18" s="82">
        <f t="shared" ref="F18:F23" si="1">E18/B18</f>
        <v>0</v>
      </c>
      <c r="G18" s="98">
        <v>0</v>
      </c>
      <c r="H18" s="82">
        <f t="shared" ref="H18:H23" si="2">G18/B18</f>
        <v>0</v>
      </c>
      <c r="I18" s="55">
        <f t="shared" ref="I18:I23" si="3">SUM(C18,E18,G18)</f>
        <v>3</v>
      </c>
      <c r="J18" s="82">
        <f t="shared" ref="J18:J23" si="4">I18/B18</f>
        <v>1</v>
      </c>
    </row>
    <row r="19" spans="1:10" x14ac:dyDescent="0.3">
      <c r="A19" s="127" t="s">
        <v>25</v>
      </c>
      <c r="B19" s="65">
        <v>1</v>
      </c>
      <c r="C19" s="98">
        <v>1</v>
      </c>
      <c r="D19" s="82">
        <f t="shared" si="0"/>
        <v>1</v>
      </c>
      <c r="E19" s="98">
        <v>0</v>
      </c>
      <c r="F19" s="82">
        <f t="shared" si="1"/>
        <v>0</v>
      </c>
      <c r="G19" s="98">
        <v>0</v>
      </c>
      <c r="H19" s="82">
        <f t="shared" si="2"/>
        <v>0</v>
      </c>
      <c r="I19" s="55">
        <f t="shared" si="3"/>
        <v>1</v>
      </c>
      <c r="J19" s="82">
        <f t="shared" si="4"/>
        <v>1</v>
      </c>
    </row>
    <row r="20" spans="1:10" x14ac:dyDescent="0.3">
      <c r="A20" s="127" t="s">
        <v>26</v>
      </c>
      <c r="B20" s="65">
        <v>27</v>
      </c>
      <c r="C20" s="98">
        <v>2</v>
      </c>
      <c r="D20" s="82">
        <f t="shared" si="0"/>
        <v>7.407407407407407E-2</v>
      </c>
      <c r="E20" s="98">
        <v>0</v>
      </c>
      <c r="F20" s="82">
        <f t="shared" si="1"/>
        <v>0</v>
      </c>
      <c r="G20" s="98">
        <v>0</v>
      </c>
      <c r="H20" s="82">
        <f t="shared" si="2"/>
        <v>0</v>
      </c>
      <c r="I20" s="55">
        <f t="shared" si="3"/>
        <v>2</v>
      </c>
      <c r="J20" s="82">
        <f t="shared" si="4"/>
        <v>7.407407407407407E-2</v>
      </c>
    </row>
    <row r="21" spans="1:10" x14ac:dyDescent="0.3">
      <c r="A21" s="127" t="s">
        <v>27</v>
      </c>
      <c r="B21" s="65">
        <v>82</v>
      </c>
      <c r="C21" s="98">
        <v>30</v>
      </c>
      <c r="D21" s="82">
        <f t="shared" si="0"/>
        <v>0.36585365853658536</v>
      </c>
      <c r="E21" s="98">
        <v>4</v>
      </c>
      <c r="F21" s="82">
        <f t="shared" si="1"/>
        <v>4.878048780487805E-2</v>
      </c>
      <c r="G21" s="98">
        <v>1</v>
      </c>
      <c r="H21" s="82">
        <f t="shared" si="2"/>
        <v>1.2195121951219513E-2</v>
      </c>
      <c r="I21" s="55">
        <f t="shared" si="3"/>
        <v>35</v>
      </c>
      <c r="J21" s="82">
        <f t="shared" si="4"/>
        <v>0.42682926829268292</v>
      </c>
    </row>
    <row r="22" spans="1:10" x14ac:dyDescent="0.3">
      <c r="A22" s="127" t="s">
        <v>28</v>
      </c>
      <c r="B22" s="65">
        <v>10</v>
      </c>
      <c r="C22" s="98">
        <v>3</v>
      </c>
      <c r="D22" s="82">
        <f t="shared" si="0"/>
        <v>0.3</v>
      </c>
      <c r="E22" s="98">
        <v>0</v>
      </c>
      <c r="F22" s="82">
        <f t="shared" si="1"/>
        <v>0</v>
      </c>
      <c r="G22" s="98">
        <v>0</v>
      </c>
      <c r="H22" s="82">
        <f t="shared" si="2"/>
        <v>0</v>
      </c>
      <c r="I22" s="55">
        <f t="shared" si="3"/>
        <v>3</v>
      </c>
      <c r="J22" s="82">
        <f t="shared" si="4"/>
        <v>0.3</v>
      </c>
    </row>
    <row r="23" spans="1:10" x14ac:dyDescent="0.3">
      <c r="A23" s="127" t="s">
        <v>29</v>
      </c>
      <c r="B23" s="65">
        <v>115</v>
      </c>
      <c r="C23" s="98">
        <v>75</v>
      </c>
      <c r="D23" s="82">
        <f t="shared" si="0"/>
        <v>0.65217391304347827</v>
      </c>
      <c r="E23" s="98">
        <v>31</v>
      </c>
      <c r="F23" s="82">
        <f t="shared" si="1"/>
        <v>0.26956521739130435</v>
      </c>
      <c r="G23" s="98">
        <v>4</v>
      </c>
      <c r="H23" s="82">
        <f t="shared" si="2"/>
        <v>3.4782608695652174E-2</v>
      </c>
      <c r="I23" s="55">
        <f t="shared" si="3"/>
        <v>110</v>
      </c>
      <c r="J23" s="82">
        <f t="shared" si="4"/>
        <v>0.95652173913043481</v>
      </c>
    </row>
    <row r="24" spans="1:10" x14ac:dyDescent="0.3">
      <c r="A24" s="127" t="s">
        <v>30</v>
      </c>
      <c r="B24" s="98" t="s">
        <v>36</v>
      </c>
      <c r="C24" s="98" t="s">
        <v>36</v>
      </c>
      <c r="D24" s="98" t="s">
        <v>36</v>
      </c>
      <c r="E24" s="98" t="s">
        <v>36</v>
      </c>
      <c r="F24" s="98" t="s">
        <v>36</v>
      </c>
      <c r="G24" s="98" t="s">
        <v>36</v>
      </c>
      <c r="H24" s="98" t="s">
        <v>36</v>
      </c>
      <c r="I24" s="98" t="s">
        <v>36</v>
      </c>
      <c r="J24" s="98" t="s">
        <v>36</v>
      </c>
    </row>
    <row r="25" spans="1:10" x14ac:dyDescent="0.3">
      <c r="A25" s="127" t="s">
        <v>31</v>
      </c>
      <c r="B25" s="65">
        <v>1</v>
      </c>
      <c r="C25" s="98">
        <v>0</v>
      </c>
      <c r="D25" s="82">
        <f>C25/B25</f>
        <v>0</v>
      </c>
      <c r="E25" s="98">
        <v>0</v>
      </c>
      <c r="F25" s="82">
        <f>E25/B25</f>
        <v>0</v>
      </c>
      <c r="G25" s="98">
        <v>0</v>
      </c>
      <c r="H25" s="82">
        <f>G25/B25</f>
        <v>0</v>
      </c>
      <c r="I25" s="55">
        <f>SUM(C25,E25,G25)</f>
        <v>0</v>
      </c>
      <c r="J25" s="82">
        <f>I25/B25</f>
        <v>0</v>
      </c>
    </row>
    <row r="26" spans="1:10" x14ac:dyDescent="0.3">
      <c r="A26" s="127" t="s">
        <v>32</v>
      </c>
      <c r="B26" s="98" t="s">
        <v>36</v>
      </c>
      <c r="C26" s="98" t="s">
        <v>36</v>
      </c>
      <c r="D26" s="98" t="s">
        <v>36</v>
      </c>
      <c r="E26" s="98" t="s">
        <v>36</v>
      </c>
      <c r="F26" s="98" t="s">
        <v>36</v>
      </c>
      <c r="G26" s="98" t="s">
        <v>36</v>
      </c>
      <c r="H26" s="98" t="s">
        <v>36</v>
      </c>
      <c r="I26" s="98" t="s">
        <v>36</v>
      </c>
      <c r="J26" s="98" t="s">
        <v>36</v>
      </c>
    </row>
    <row r="27" spans="1:10" x14ac:dyDescent="0.3">
      <c r="A27" s="127" t="s">
        <v>33</v>
      </c>
      <c r="B27" s="98" t="s">
        <v>36</v>
      </c>
      <c r="C27" s="98" t="s">
        <v>36</v>
      </c>
      <c r="D27" s="98" t="s">
        <v>36</v>
      </c>
      <c r="E27" s="98" t="s">
        <v>36</v>
      </c>
      <c r="F27" s="98" t="s">
        <v>36</v>
      </c>
      <c r="G27" s="98" t="s">
        <v>36</v>
      </c>
      <c r="H27" s="98" t="s">
        <v>36</v>
      </c>
      <c r="I27" s="98" t="s">
        <v>36</v>
      </c>
      <c r="J27" s="98" t="s">
        <v>36</v>
      </c>
    </row>
    <row r="28" spans="1:10" x14ac:dyDescent="0.3">
      <c r="A28" s="127" t="s">
        <v>34</v>
      </c>
      <c r="B28" s="65">
        <v>26</v>
      </c>
      <c r="C28" s="98">
        <v>0</v>
      </c>
      <c r="D28" s="82">
        <f>C28/B28</f>
        <v>0</v>
      </c>
      <c r="E28" s="98">
        <v>0</v>
      </c>
      <c r="F28" s="82">
        <f>E28/B28</f>
        <v>0</v>
      </c>
      <c r="G28" s="98">
        <v>0</v>
      </c>
      <c r="H28" s="82">
        <f>G28/B28</f>
        <v>0</v>
      </c>
      <c r="I28" s="55">
        <f>SUM(C28,E28,G28)</f>
        <v>0</v>
      </c>
      <c r="J28" s="82">
        <f>I28/B28</f>
        <v>0</v>
      </c>
    </row>
    <row r="29" spans="1:10" x14ac:dyDescent="0.3">
      <c r="A29" s="127" t="s">
        <v>35</v>
      </c>
      <c r="B29" s="65">
        <v>1</v>
      </c>
      <c r="C29" s="98">
        <v>0</v>
      </c>
      <c r="D29" s="82">
        <f>C29/B29</f>
        <v>0</v>
      </c>
      <c r="E29" s="98">
        <v>0</v>
      </c>
      <c r="F29" s="82">
        <f>E29/B29</f>
        <v>0</v>
      </c>
      <c r="G29" s="98">
        <v>0</v>
      </c>
      <c r="H29" s="82">
        <f>G29/B29</f>
        <v>0</v>
      </c>
      <c r="I29" s="55">
        <f>SUM(C29,E29,G29)</f>
        <v>0</v>
      </c>
      <c r="J29" s="82">
        <f>I29/B29</f>
        <v>0</v>
      </c>
    </row>
    <row r="30" spans="1:10" x14ac:dyDescent="0.3">
      <c r="A30" s="127" t="s">
        <v>37</v>
      </c>
      <c r="B30" s="65">
        <v>1</v>
      </c>
      <c r="C30" s="98">
        <v>0</v>
      </c>
      <c r="D30" s="82">
        <f>C30/B30</f>
        <v>0</v>
      </c>
      <c r="E30" s="98">
        <v>0</v>
      </c>
      <c r="F30" s="82">
        <f>E30/B30</f>
        <v>0</v>
      </c>
      <c r="G30" s="98">
        <v>0</v>
      </c>
      <c r="H30" s="82">
        <f>G30/B30</f>
        <v>0</v>
      </c>
      <c r="I30" s="55">
        <f>SUM(C30,E30,G30)</f>
        <v>0</v>
      </c>
      <c r="J30" s="82">
        <f>I30/B30</f>
        <v>0</v>
      </c>
    </row>
    <row r="31" spans="1:10" x14ac:dyDescent="0.3">
      <c r="A31" s="127" t="s">
        <v>38</v>
      </c>
      <c r="B31" s="65">
        <v>3</v>
      </c>
      <c r="C31" s="98">
        <v>0</v>
      </c>
      <c r="D31" s="82">
        <f>C31/B31</f>
        <v>0</v>
      </c>
      <c r="E31" s="98">
        <v>0</v>
      </c>
      <c r="F31" s="82">
        <f>E31/B31</f>
        <v>0</v>
      </c>
      <c r="G31" s="98">
        <v>0</v>
      </c>
      <c r="H31" s="82">
        <f>G31/B31</f>
        <v>0</v>
      </c>
      <c r="I31" s="55">
        <f>SUM(C31,E31,G31)</f>
        <v>0</v>
      </c>
      <c r="J31" s="82">
        <f>I31/B31</f>
        <v>0</v>
      </c>
    </row>
    <row r="32" spans="1:10" x14ac:dyDescent="0.3">
      <c r="A32" s="127" t="s">
        <v>39</v>
      </c>
      <c r="B32" s="98" t="s">
        <v>36</v>
      </c>
      <c r="C32" s="98" t="s">
        <v>36</v>
      </c>
      <c r="D32" s="98" t="s">
        <v>36</v>
      </c>
      <c r="E32" s="98" t="s">
        <v>36</v>
      </c>
      <c r="F32" s="98" t="s">
        <v>36</v>
      </c>
      <c r="G32" s="98" t="s">
        <v>36</v>
      </c>
      <c r="H32" s="98" t="s">
        <v>36</v>
      </c>
      <c r="I32" s="98" t="s">
        <v>36</v>
      </c>
      <c r="J32" s="98" t="s">
        <v>36</v>
      </c>
    </row>
    <row r="33" spans="1:10" x14ac:dyDescent="0.3">
      <c r="A33" s="127" t="s">
        <v>40</v>
      </c>
      <c r="B33" s="65">
        <v>5</v>
      </c>
      <c r="C33" s="98">
        <v>3</v>
      </c>
      <c r="D33" s="82">
        <f>C33/B33</f>
        <v>0.6</v>
      </c>
      <c r="E33" s="98">
        <v>0</v>
      </c>
      <c r="F33" s="82">
        <f>E33/B33</f>
        <v>0</v>
      </c>
      <c r="G33" s="98">
        <v>0</v>
      </c>
      <c r="H33" s="82">
        <f>G33/B33</f>
        <v>0</v>
      </c>
      <c r="I33" s="55">
        <f>SUM(C33,E33,G33)</f>
        <v>3</v>
      </c>
      <c r="J33" s="82">
        <f>I33/B33</f>
        <v>0.6</v>
      </c>
    </row>
    <row r="34" spans="1:10" x14ac:dyDescent="0.3">
      <c r="A34" s="127" t="s">
        <v>41</v>
      </c>
      <c r="B34" s="65">
        <v>1</v>
      </c>
      <c r="C34" s="98">
        <v>0</v>
      </c>
      <c r="D34" s="82">
        <f>C34/B34</f>
        <v>0</v>
      </c>
      <c r="E34" s="98">
        <v>0</v>
      </c>
      <c r="F34" s="82">
        <f>E34/B34</f>
        <v>0</v>
      </c>
      <c r="G34" s="98">
        <v>0</v>
      </c>
      <c r="H34" s="82">
        <f>G34/B34</f>
        <v>0</v>
      </c>
      <c r="I34" s="55">
        <f>SUM(C34,E34,G34)</f>
        <v>0</v>
      </c>
      <c r="J34" s="82">
        <f>I34/B34</f>
        <v>0</v>
      </c>
    </row>
    <row r="35" spans="1:10" x14ac:dyDescent="0.3">
      <c r="A35" s="127" t="s">
        <v>42</v>
      </c>
      <c r="B35" s="98" t="s">
        <v>36</v>
      </c>
      <c r="C35" s="98" t="s">
        <v>36</v>
      </c>
      <c r="D35" s="98" t="s">
        <v>36</v>
      </c>
      <c r="E35" s="98" t="s">
        <v>36</v>
      </c>
      <c r="F35" s="98" t="s">
        <v>36</v>
      </c>
      <c r="G35" s="98" t="s">
        <v>36</v>
      </c>
      <c r="H35" s="98" t="s">
        <v>36</v>
      </c>
      <c r="I35" s="98" t="s">
        <v>36</v>
      </c>
      <c r="J35" s="98" t="s">
        <v>36</v>
      </c>
    </row>
    <row r="36" spans="1:10" x14ac:dyDescent="0.3">
      <c r="A36" s="127" t="s">
        <v>43</v>
      </c>
      <c r="B36" s="65">
        <v>1</v>
      </c>
      <c r="C36" s="98">
        <v>0</v>
      </c>
      <c r="D36" s="82">
        <f>C36/B36</f>
        <v>0</v>
      </c>
      <c r="E36" s="98">
        <v>0</v>
      </c>
      <c r="F36" s="82">
        <f>E36/B36</f>
        <v>0</v>
      </c>
      <c r="G36" s="98">
        <v>0</v>
      </c>
      <c r="H36" s="82">
        <f>G36/B36</f>
        <v>0</v>
      </c>
      <c r="I36" s="55">
        <f>SUM(C36,E36,G36)</f>
        <v>0</v>
      </c>
      <c r="J36" s="82">
        <f>I36/B36</f>
        <v>0</v>
      </c>
    </row>
    <row r="37" spans="1:10" x14ac:dyDescent="0.3">
      <c r="A37" s="127" t="s">
        <v>44</v>
      </c>
      <c r="B37" s="65">
        <v>22</v>
      </c>
      <c r="C37" s="98">
        <v>11</v>
      </c>
      <c r="D37" s="82">
        <f>C37/B37</f>
        <v>0.5</v>
      </c>
      <c r="E37" s="98">
        <v>2</v>
      </c>
      <c r="F37" s="82">
        <f>E37/B37</f>
        <v>9.0909090909090912E-2</v>
      </c>
      <c r="G37" s="98">
        <v>0</v>
      </c>
      <c r="H37" s="82">
        <f>G37/B37</f>
        <v>0</v>
      </c>
      <c r="I37" s="55">
        <f>SUM(C37,E37,G37)</f>
        <v>13</v>
      </c>
      <c r="J37" s="82">
        <f>I37/B37</f>
        <v>0.59090909090909094</v>
      </c>
    </row>
    <row r="38" spans="1:10" x14ac:dyDescent="0.3">
      <c r="A38" s="127" t="s">
        <v>45</v>
      </c>
      <c r="B38" s="98" t="s">
        <v>36</v>
      </c>
      <c r="C38" s="98" t="s">
        <v>36</v>
      </c>
      <c r="D38" s="98" t="s">
        <v>36</v>
      </c>
      <c r="E38" s="98" t="s">
        <v>36</v>
      </c>
      <c r="F38" s="98" t="s">
        <v>36</v>
      </c>
      <c r="G38" s="98" t="s">
        <v>36</v>
      </c>
      <c r="H38" s="98" t="s">
        <v>36</v>
      </c>
      <c r="I38" s="98" t="s">
        <v>36</v>
      </c>
      <c r="J38" s="98" t="s">
        <v>36</v>
      </c>
    </row>
    <row r="39" spans="1:10" x14ac:dyDescent="0.3">
      <c r="A39" s="127" t="s">
        <v>46</v>
      </c>
      <c r="B39" s="65">
        <v>3</v>
      </c>
      <c r="C39" s="98">
        <v>1</v>
      </c>
      <c r="D39" s="82">
        <f>C39/B39</f>
        <v>0.33333333333333331</v>
      </c>
      <c r="E39" s="98">
        <v>0</v>
      </c>
      <c r="F39" s="82">
        <f>E39/B39</f>
        <v>0</v>
      </c>
      <c r="G39" s="98">
        <v>0</v>
      </c>
      <c r="H39" s="82">
        <f>G39/B39</f>
        <v>0</v>
      </c>
      <c r="I39" s="55">
        <f>SUM(C39,E39,G39)</f>
        <v>1</v>
      </c>
      <c r="J39" s="82">
        <f>I39/B39</f>
        <v>0.33333333333333331</v>
      </c>
    </row>
    <row r="40" spans="1:10" x14ac:dyDescent="0.3">
      <c r="A40" s="127" t="s">
        <v>47</v>
      </c>
      <c r="B40" s="65">
        <v>2</v>
      </c>
      <c r="C40" s="98">
        <v>0</v>
      </c>
      <c r="D40" s="82">
        <f>C40/B40</f>
        <v>0</v>
      </c>
      <c r="E40" s="98">
        <v>0</v>
      </c>
      <c r="F40" s="82">
        <f>E40/B40</f>
        <v>0</v>
      </c>
      <c r="G40" s="98">
        <v>0</v>
      </c>
      <c r="H40" s="82">
        <f>G40/B40</f>
        <v>0</v>
      </c>
      <c r="I40" s="55">
        <f>SUM(C40,E40,G40)</f>
        <v>0</v>
      </c>
      <c r="J40" s="82">
        <f>I40/B40</f>
        <v>0</v>
      </c>
    </row>
    <row r="41" spans="1:10" x14ac:dyDescent="0.3">
      <c r="A41" s="127" t="s">
        <v>48</v>
      </c>
      <c r="B41" s="98" t="s">
        <v>36</v>
      </c>
      <c r="C41" s="98" t="s">
        <v>36</v>
      </c>
      <c r="D41" s="98" t="s">
        <v>36</v>
      </c>
      <c r="E41" s="98" t="s">
        <v>36</v>
      </c>
      <c r="F41" s="98" t="s">
        <v>36</v>
      </c>
      <c r="G41" s="98" t="s">
        <v>36</v>
      </c>
      <c r="H41" s="98" t="s">
        <v>36</v>
      </c>
      <c r="I41" s="98" t="s">
        <v>36</v>
      </c>
      <c r="J41" s="98" t="s">
        <v>36</v>
      </c>
    </row>
    <row r="42" spans="1:10" x14ac:dyDescent="0.3">
      <c r="A42" s="127" t="s">
        <v>49</v>
      </c>
      <c r="B42" s="65">
        <v>18</v>
      </c>
      <c r="C42" s="98">
        <v>10</v>
      </c>
      <c r="D42" s="82">
        <f>C42/B42</f>
        <v>0.55555555555555558</v>
      </c>
      <c r="E42" s="98">
        <v>3</v>
      </c>
      <c r="F42" s="82">
        <f>E42/B42</f>
        <v>0.16666666666666666</v>
      </c>
      <c r="G42" s="98">
        <v>0</v>
      </c>
      <c r="H42" s="82">
        <f>G42/B42</f>
        <v>0</v>
      </c>
      <c r="I42" s="55">
        <f>SUM(C42,E42,G42)</f>
        <v>13</v>
      </c>
      <c r="J42" s="82">
        <f>I42/B42</f>
        <v>0.72222222222222221</v>
      </c>
    </row>
    <row r="43" spans="1:10" x14ac:dyDescent="0.3">
      <c r="A43" s="127" t="s">
        <v>50</v>
      </c>
      <c r="B43" s="65">
        <v>70</v>
      </c>
      <c r="C43" s="98">
        <v>36</v>
      </c>
      <c r="D43" s="82">
        <f>C43/B43</f>
        <v>0.51428571428571423</v>
      </c>
      <c r="E43" s="98">
        <v>28</v>
      </c>
      <c r="F43" s="82">
        <f>E43/B43</f>
        <v>0.4</v>
      </c>
      <c r="G43" s="98">
        <v>0</v>
      </c>
      <c r="H43" s="82">
        <f>G43/B43</f>
        <v>0</v>
      </c>
      <c r="I43" s="55">
        <f>SUM(C43,E43,G43)</f>
        <v>64</v>
      </c>
      <c r="J43" s="82">
        <f>I43/B43</f>
        <v>0.91428571428571426</v>
      </c>
    </row>
    <row r="44" spans="1:10" x14ac:dyDescent="0.3">
      <c r="A44" s="127" t="s">
        <v>51</v>
      </c>
      <c r="B44" s="65">
        <v>11</v>
      </c>
      <c r="C44" s="98">
        <v>0</v>
      </c>
      <c r="D44" s="82">
        <f>C44/B44</f>
        <v>0</v>
      </c>
      <c r="E44" s="98">
        <v>0</v>
      </c>
      <c r="F44" s="82">
        <f>E44/B44</f>
        <v>0</v>
      </c>
      <c r="G44" s="98">
        <v>0</v>
      </c>
      <c r="H44" s="82">
        <f>G44/B44</f>
        <v>0</v>
      </c>
      <c r="I44" s="55">
        <f>SUM(C44,E44,G44)</f>
        <v>0</v>
      </c>
      <c r="J44" s="82">
        <f>I44/B44</f>
        <v>0</v>
      </c>
    </row>
    <row r="45" spans="1:10" x14ac:dyDescent="0.3">
      <c r="A45" s="127" t="s">
        <v>52</v>
      </c>
      <c r="B45" s="65">
        <v>69</v>
      </c>
      <c r="C45" s="98">
        <v>13</v>
      </c>
      <c r="D45" s="82">
        <f>C45/B45</f>
        <v>0.18840579710144928</v>
      </c>
      <c r="E45" s="98">
        <v>1</v>
      </c>
      <c r="F45" s="82">
        <f>E45/B45</f>
        <v>1.4492753623188406E-2</v>
      </c>
      <c r="G45" s="98">
        <v>0</v>
      </c>
      <c r="H45" s="82">
        <f>G45/B45</f>
        <v>0</v>
      </c>
      <c r="I45" s="55">
        <f>SUM(C45,E45,G45)</f>
        <v>14</v>
      </c>
      <c r="J45" s="82">
        <f>I45/B45</f>
        <v>0.20289855072463769</v>
      </c>
    </row>
    <row r="46" spans="1:10" x14ac:dyDescent="0.3">
      <c r="A46" s="127" t="s">
        <v>53</v>
      </c>
      <c r="B46" s="98" t="s">
        <v>36</v>
      </c>
      <c r="C46" s="98" t="s">
        <v>36</v>
      </c>
      <c r="D46" s="98" t="s">
        <v>36</v>
      </c>
      <c r="E46" s="98" t="s">
        <v>36</v>
      </c>
      <c r="F46" s="98" t="s">
        <v>36</v>
      </c>
      <c r="G46" s="98" t="s">
        <v>36</v>
      </c>
      <c r="H46" s="98" t="s">
        <v>36</v>
      </c>
      <c r="I46" s="98" t="s">
        <v>36</v>
      </c>
      <c r="J46" s="98" t="s">
        <v>36</v>
      </c>
    </row>
    <row r="47" spans="1:10" x14ac:dyDescent="0.3">
      <c r="A47" s="127" t="s">
        <v>54</v>
      </c>
      <c r="B47" s="65">
        <v>2</v>
      </c>
      <c r="C47" s="98">
        <v>0</v>
      </c>
      <c r="D47" s="82">
        <f>C47/B47</f>
        <v>0</v>
      </c>
      <c r="E47" s="98">
        <v>0</v>
      </c>
      <c r="F47" s="82">
        <f>E47/B47</f>
        <v>0</v>
      </c>
      <c r="G47" s="98">
        <v>0</v>
      </c>
      <c r="H47" s="82">
        <f>G47/B47</f>
        <v>0</v>
      </c>
      <c r="I47" s="55">
        <f>SUM(C47,E47,G47)</f>
        <v>0</v>
      </c>
      <c r="J47" s="82">
        <f>I47/B47</f>
        <v>0</v>
      </c>
    </row>
    <row r="48" spans="1:10" x14ac:dyDescent="0.3">
      <c r="A48" s="127" t="s">
        <v>55</v>
      </c>
      <c r="B48" s="65">
        <v>4</v>
      </c>
      <c r="C48" s="98">
        <v>1</v>
      </c>
      <c r="D48" s="82">
        <f>C48/B48</f>
        <v>0.25</v>
      </c>
      <c r="E48" s="98">
        <v>3</v>
      </c>
      <c r="F48" s="82">
        <f>E48/B48</f>
        <v>0.75</v>
      </c>
      <c r="G48" s="98">
        <v>0</v>
      </c>
      <c r="H48" s="82">
        <f>G48/B48</f>
        <v>0</v>
      </c>
      <c r="I48" s="55">
        <f>SUM(C48,E48,G48)</f>
        <v>4</v>
      </c>
      <c r="J48" s="82">
        <f>I48/B48</f>
        <v>1</v>
      </c>
    </row>
    <row r="49" spans="1:10" x14ac:dyDescent="0.3">
      <c r="A49" s="127" t="s">
        <v>56</v>
      </c>
      <c r="B49" s="65">
        <v>4</v>
      </c>
      <c r="C49" s="98">
        <v>0</v>
      </c>
      <c r="D49" s="82">
        <f>C49/B49</f>
        <v>0</v>
      </c>
      <c r="E49" s="98">
        <v>0</v>
      </c>
      <c r="F49" s="82">
        <f>E49/B49</f>
        <v>0</v>
      </c>
      <c r="G49" s="98">
        <v>0</v>
      </c>
      <c r="H49" s="82">
        <f>G49/B49</f>
        <v>0</v>
      </c>
      <c r="I49" s="55">
        <f>SUM(C49,E49,G49)</f>
        <v>0</v>
      </c>
      <c r="J49" s="82">
        <f>I49/B49</f>
        <v>0</v>
      </c>
    </row>
    <row r="50" spans="1:10" x14ac:dyDescent="0.3">
      <c r="A50" s="127" t="s">
        <v>57</v>
      </c>
      <c r="B50" s="98" t="s">
        <v>36</v>
      </c>
      <c r="C50" s="98" t="s">
        <v>36</v>
      </c>
      <c r="D50" s="98" t="s">
        <v>36</v>
      </c>
      <c r="E50" s="98" t="s">
        <v>36</v>
      </c>
      <c r="F50" s="98" t="s">
        <v>36</v>
      </c>
      <c r="G50" s="98" t="s">
        <v>36</v>
      </c>
      <c r="H50" s="98" t="s">
        <v>36</v>
      </c>
      <c r="I50" s="98" t="s">
        <v>36</v>
      </c>
      <c r="J50" s="98" t="s">
        <v>36</v>
      </c>
    </row>
    <row r="51" spans="1:10" x14ac:dyDescent="0.3">
      <c r="A51" s="127" t="s">
        <v>58</v>
      </c>
      <c r="B51" s="65">
        <v>17</v>
      </c>
      <c r="C51" s="98">
        <v>0</v>
      </c>
      <c r="D51" s="82">
        <f>C51/B51</f>
        <v>0</v>
      </c>
      <c r="E51" s="98">
        <v>0</v>
      </c>
      <c r="F51" s="82">
        <f>E51/B51</f>
        <v>0</v>
      </c>
      <c r="G51" s="98">
        <v>0</v>
      </c>
      <c r="H51" s="82">
        <f>G51/B51</f>
        <v>0</v>
      </c>
      <c r="I51" s="55">
        <f>SUM(C51,E51,G51)</f>
        <v>0</v>
      </c>
      <c r="J51" s="82">
        <f>I51/B51</f>
        <v>0</v>
      </c>
    </row>
    <row r="52" spans="1:10" x14ac:dyDescent="0.3">
      <c r="A52" s="127" t="s">
        <v>59</v>
      </c>
      <c r="B52" s="98" t="s">
        <v>36</v>
      </c>
      <c r="C52" s="98" t="s">
        <v>36</v>
      </c>
      <c r="D52" s="98" t="s">
        <v>36</v>
      </c>
      <c r="E52" s="98" t="s">
        <v>36</v>
      </c>
      <c r="F52" s="98" t="s">
        <v>36</v>
      </c>
      <c r="G52" s="98" t="s">
        <v>36</v>
      </c>
      <c r="H52" s="98" t="s">
        <v>36</v>
      </c>
      <c r="I52" s="98" t="s">
        <v>36</v>
      </c>
      <c r="J52" s="98" t="s">
        <v>36</v>
      </c>
    </row>
    <row r="53" spans="1:10" x14ac:dyDescent="0.3">
      <c r="A53" s="127" t="s">
        <v>60</v>
      </c>
      <c r="B53" s="98" t="s">
        <v>36</v>
      </c>
      <c r="C53" s="98" t="s">
        <v>36</v>
      </c>
      <c r="D53" s="98" t="s">
        <v>36</v>
      </c>
      <c r="E53" s="98" t="s">
        <v>36</v>
      </c>
      <c r="F53" s="98" t="s">
        <v>36</v>
      </c>
      <c r="G53" s="98" t="s">
        <v>36</v>
      </c>
      <c r="H53" s="98" t="s">
        <v>36</v>
      </c>
      <c r="I53" s="98" t="s">
        <v>36</v>
      </c>
      <c r="J53" s="98" t="s">
        <v>36</v>
      </c>
    </row>
    <row r="54" spans="1:10" x14ac:dyDescent="0.3">
      <c r="A54" s="127" t="s">
        <v>61</v>
      </c>
      <c r="B54" s="65">
        <v>38</v>
      </c>
      <c r="C54" s="98">
        <v>29</v>
      </c>
      <c r="D54" s="82">
        <f>C54/B54</f>
        <v>0.76315789473684215</v>
      </c>
      <c r="E54" s="98">
        <v>3</v>
      </c>
      <c r="F54" s="82">
        <f>E54/B54</f>
        <v>7.8947368421052627E-2</v>
      </c>
      <c r="G54" s="98">
        <v>0</v>
      </c>
      <c r="H54" s="82">
        <f>G54/B54</f>
        <v>0</v>
      </c>
      <c r="I54" s="55">
        <f>SUM(C54,E54,G54)</f>
        <v>32</v>
      </c>
      <c r="J54" s="82">
        <f>I54/B54</f>
        <v>0.84210526315789469</v>
      </c>
    </row>
    <row r="55" spans="1:10" x14ac:dyDescent="0.3">
      <c r="A55" s="127" t="s">
        <v>62</v>
      </c>
      <c r="B55" s="98" t="s">
        <v>36</v>
      </c>
      <c r="C55" s="98" t="s">
        <v>36</v>
      </c>
      <c r="D55" s="98" t="s">
        <v>36</v>
      </c>
      <c r="E55" s="98" t="s">
        <v>36</v>
      </c>
      <c r="F55" s="98" t="s">
        <v>36</v>
      </c>
      <c r="G55" s="98" t="s">
        <v>36</v>
      </c>
      <c r="H55" s="98" t="s">
        <v>36</v>
      </c>
      <c r="I55" s="98" t="s">
        <v>36</v>
      </c>
      <c r="J55" s="98" t="s">
        <v>36</v>
      </c>
    </row>
    <row r="56" spans="1:10" x14ac:dyDescent="0.3">
      <c r="A56" s="127" t="s">
        <v>63</v>
      </c>
      <c r="B56" s="65">
        <v>1</v>
      </c>
      <c r="C56" s="98">
        <v>0</v>
      </c>
      <c r="D56" s="82">
        <f>C56/B56</f>
        <v>0</v>
      </c>
      <c r="E56" s="98">
        <v>0</v>
      </c>
      <c r="F56" s="82">
        <f>E56/B56</f>
        <v>0</v>
      </c>
      <c r="G56" s="98">
        <v>0</v>
      </c>
      <c r="H56" s="82">
        <f>G56/B56</f>
        <v>0</v>
      </c>
      <c r="I56" s="55">
        <f>SUM(C56,E56,G56)</f>
        <v>0</v>
      </c>
      <c r="J56" s="82">
        <f>I56/B56</f>
        <v>0</v>
      </c>
    </row>
    <row r="57" spans="1:10" x14ac:dyDescent="0.3">
      <c r="A57" s="127" t="s">
        <v>64</v>
      </c>
      <c r="B57" s="98" t="s">
        <v>36</v>
      </c>
      <c r="C57" s="98" t="s">
        <v>36</v>
      </c>
      <c r="D57" s="98" t="s">
        <v>36</v>
      </c>
      <c r="E57" s="98" t="s">
        <v>36</v>
      </c>
      <c r="F57" s="98" t="s">
        <v>36</v>
      </c>
      <c r="G57" s="98" t="s">
        <v>36</v>
      </c>
      <c r="H57" s="98" t="s">
        <v>36</v>
      </c>
      <c r="I57" s="98" t="s">
        <v>36</v>
      </c>
      <c r="J57" s="98" t="s">
        <v>36</v>
      </c>
    </row>
    <row r="58" spans="1:10" x14ac:dyDescent="0.3">
      <c r="A58" s="127" t="s">
        <v>65</v>
      </c>
      <c r="B58" s="65">
        <v>3</v>
      </c>
      <c r="C58" s="98">
        <v>0</v>
      </c>
      <c r="D58" s="82">
        <f>C58/B58</f>
        <v>0</v>
      </c>
      <c r="E58" s="98">
        <v>1</v>
      </c>
      <c r="F58" s="82">
        <f>E58/B58</f>
        <v>0.33333333333333331</v>
      </c>
      <c r="G58" s="98">
        <v>2</v>
      </c>
      <c r="H58" s="82">
        <f>G58/B58</f>
        <v>0.66666666666666663</v>
      </c>
      <c r="I58" s="55">
        <f>SUM(C58,E58,G58)</f>
        <v>3</v>
      </c>
      <c r="J58" s="82">
        <f>I58/B58</f>
        <v>1</v>
      </c>
    </row>
    <row r="59" spans="1:10" x14ac:dyDescent="0.3">
      <c r="A59" s="127" t="s">
        <v>66</v>
      </c>
      <c r="B59" s="65">
        <v>13</v>
      </c>
      <c r="C59" s="98">
        <v>0</v>
      </c>
      <c r="D59" s="82">
        <f>C59/B59</f>
        <v>0</v>
      </c>
      <c r="E59" s="98">
        <v>0</v>
      </c>
      <c r="F59" s="82">
        <f>E59/B59</f>
        <v>0</v>
      </c>
      <c r="G59" s="98">
        <v>0</v>
      </c>
      <c r="H59" s="82">
        <f>G59/B59</f>
        <v>0</v>
      </c>
      <c r="I59" s="55">
        <f>SUM(C59,E59,G59)</f>
        <v>0</v>
      </c>
      <c r="J59" s="82">
        <f>I59/B59</f>
        <v>0</v>
      </c>
    </row>
    <row r="60" spans="1:10" s="52" customFormat="1" x14ac:dyDescent="0.3">
      <c r="A60" s="129" t="s">
        <v>74</v>
      </c>
      <c r="B60" s="104">
        <f>SUM(B4:B59)</f>
        <v>672</v>
      </c>
      <c r="C60" s="104">
        <f>SUM(C4:C59)</f>
        <v>225</v>
      </c>
      <c r="D60" s="105">
        <f>C60/B60</f>
        <v>0.33482142857142855</v>
      </c>
      <c r="E60" s="104">
        <f>SUM(E4:E59)</f>
        <v>79</v>
      </c>
      <c r="F60" s="105">
        <f>E60/B60</f>
        <v>0.11755952380952381</v>
      </c>
      <c r="G60" s="104">
        <f>SUM(G4:G59)</f>
        <v>7</v>
      </c>
      <c r="H60" s="105">
        <f>G60/B60</f>
        <v>1.0416666666666666E-2</v>
      </c>
      <c r="I60" s="76">
        <f>SUM(I4:I59)</f>
        <v>311</v>
      </c>
      <c r="J60" s="105">
        <f>I60/B60</f>
        <v>0.46279761904761907</v>
      </c>
    </row>
    <row r="61" spans="1:10" x14ac:dyDescent="0.3">
      <c r="A61" s="125"/>
      <c r="B61" s="120" t="s">
        <v>133</v>
      </c>
      <c r="C61" s="48" t="s">
        <v>133</v>
      </c>
      <c r="D61" s="3" t="s">
        <v>9</v>
      </c>
      <c r="E61" s="48" t="s">
        <v>133</v>
      </c>
      <c r="F61" s="3" t="s">
        <v>9</v>
      </c>
      <c r="G61" s="48" t="s">
        <v>133</v>
      </c>
      <c r="H61" s="3" t="s">
        <v>9</v>
      </c>
      <c r="I61" s="48" t="s">
        <v>133</v>
      </c>
      <c r="J61" s="3" t="s">
        <v>9</v>
      </c>
    </row>
    <row r="62" spans="1:10" ht="75.599999999999994" customHeight="1" x14ac:dyDescent="0.3">
      <c r="A62" s="125"/>
      <c r="B62" s="46" t="s">
        <v>128</v>
      </c>
      <c r="C62" s="156" t="s">
        <v>129</v>
      </c>
      <c r="D62" s="156"/>
      <c r="E62" s="157" t="s">
        <v>130</v>
      </c>
      <c r="F62" s="157"/>
      <c r="G62" s="158" t="s">
        <v>131</v>
      </c>
      <c r="H62" s="158"/>
      <c r="I62" s="159" t="s">
        <v>132</v>
      </c>
      <c r="J62" s="159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E555D-E5AB-4F27-AD94-1808DDC08E02}">
  <dimension ref="A1:J62"/>
  <sheetViews>
    <sheetView zoomScale="71" zoomScaleNormal="70" workbookViewId="0">
      <selection activeCell="I57" sqref="I57"/>
    </sheetView>
  </sheetViews>
  <sheetFormatPr defaultColWidth="8.88671875" defaultRowHeight="14.4" x14ac:dyDescent="0.3"/>
  <cols>
    <col min="1" max="1" width="33.88671875" style="47" customWidth="1"/>
    <col min="2" max="2" width="17.44140625" style="7" customWidth="1"/>
    <col min="3" max="3" width="26.88671875" style="51" customWidth="1"/>
    <col min="4" max="4" width="9.109375" style="47" customWidth="1"/>
    <col min="5" max="5" width="24" style="51" customWidth="1"/>
    <col min="6" max="6" width="8.88671875" style="47" customWidth="1"/>
    <col min="7" max="7" width="25.44140625" style="51" customWidth="1"/>
    <col min="8" max="8" width="11.44140625" style="47" customWidth="1"/>
    <col min="9" max="9" width="24" style="51" customWidth="1"/>
    <col min="10" max="16384" width="8.88671875" style="47"/>
  </cols>
  <sheetData>
    <row r="1" spans="1:10" ht="75.599999999999994" customHeight="1" x14ac:dyDescent="0.3">
      <c r="A1" s="125" t="s">
        <v>115</v>
      </c>
      <c r="B1" s="46" t="s">
        <v>128</v>
      </c>
      <c r="C1" s="156" t="s">
        <v>129</v>
      </c>
      <c r="D1" s="156"/>
      <c r="E1" s="157" t="s">
        <v>130</v>
      </c>
      <c r="F1" s="157"/>
      <c r="G1" s="158" t="s">
        <v>131</v>
      </c>
      <c r="H1" s="158"/>
      <c r="I1" s="159" t="s">
        <v>132</v>
      </c>
      <c r="J1" s="159"/>
    </row>
    <row r="2" spans="1:10" s="18" customFormat="1" ht="13.2" x14ac:dyDescent="0.25">
      <c r="A2" s="88" t="s">
        <v>97</v>
      </c>
      <c r="B2" s="48">
        <v>2018</v>
      </c>
      <c r="C2" s="133">
        <v>475</v>
      </c>
      <c r="D2" s="133"/>
      <c r="E2" s="133">
        <v>475</v>
      </c>
      <c r="F2" s="133"/>
      <c r="G2" s="133">
        <v>475</v>
      </c>
      <c r="H2" s="133"/>
      <c r="I2" s="133">
        <v>475</v>
      </c>
      <c r="J2" s="133"/>
    </row>
    <row r="3" spans="1:10" x14ac:dyDescent="0.3">
      <c r="A3" s="125" t="s">
        <v>7</v>
      </c>
      <c r="B3" s="46" t="s">
        <v>133</v>
      </c>
      <c r="C3" s="46" t="s">
        <v>133</v>
      </c>
      <c r="D3" s="49" t="s">
        <v>9</v>
      </c>
      <c r="E3" s="46" t="s">
        <v>133</v>
      </c>
      <c r="F3" s="49" t="s">
        <v>9</v>
      </c>
      <c r="G3" s="46" t="s">
        <v>133</v>
      </c>
      <c r="H3" s="49" t="s">
        <v>9</v>
      </c>
      <c r="I3" s="46" t="s">
        <v>133</v>
      </c>
      <c r="J3" s="126" t="s">
        <v>9</v>
      </c>
    </row>
    <row r="4" spans="1:10" x14ac:dyDescent="0.3">
      <c r="A4" s="127" t="s">
        <v>10</v>
      </c>
      <c r="B4" s="58" t="s">
        <v>36</v>
      </c>
      <c r="C4" s="98" t="s">
        <v>36</v>
      </c>
      <c r="D4" s="82" t="s">
        <v>36</v>
      </c>
      <c r="E4" s="98" t="s">
        <v>36</v>
      </c>
      <c r="F4" s="82" t="s">
        <v>36</v>
      </c>
      <c r="G4" s="98" t="s">
        <v>36</v>
      </c>
      <c r="H4" s="82" t="s">
        <v>36</v>
      </c>
      <c r="I4" s="82" t="s">
        <v>36</v>
      </c>
      <c r="J4" s="82" t="s">
        <v>36</v>
      </c>
    </row>
    <row r="5" spans="1:10" x14ac:dyDescent="0.3">
      <c r="A5" s="127" t="s">
        <v>11</v>
      </c>
      <c r="B5" s="58" t="s">
        <v>36</v>
      </c>
      <c r="C5" s="98" t="s">
        <v>36</v>
      </c>
      <c r="D5" s="82" t="s">
        <v>36</v>
      </c>
      <c r="E5" s="98" t="s">
        <v>36</v>
      </c>
      <c r="F5" s="82" t="s">
        <v>36</v>
      </c>
      <c r="G5" s="98" t="s">
        <v>36</v>
      </c>
      <c r="H5" s="82" t="s">
        <v>36</v>
      </c>
      <c r="I5" s="82" t="s">
        <v>36</v>
      </c>
      <c r="J5" s="82" t="s">
        <v>36</v>
      </c>
    </row>
    <row r="6" spans="1:10" x14ac:dyDescent="0.3">
      <c r="A6" s="127" t="s">
        <v>12</v>
      </c>
      <c r="B6" s="58" t="s">
        <v>36</v>
      </c>
      <c r="C6" s="98" t="s">
        <v>36</v>
      </c>
      <c r="D6" s="82" t="s">
        <v>36</v>
      </c>
      <c r="E6" s="98" t="s">
        <v>36</v>
      </c>
      <c r="F6" s="82" t="s">
        <v>36</v>
      </c>
      <c r="G6" s="98" t="s">
        <v>36</v>
      </c>
      <c r="H6" s="82" t="s">
        <v>36</v>
      </c>
      <c r="I6" s="82" t="s">
        <v>36</v>
      </c>
      <c r="J6" s="82" t="s">
        <v>36</v>
      </c>
    </row>
    <row r="7" spans="1:10" x14ac:dyDescent="0.3">
      <c r="A7" s="127" t="s">
        <v>13</v>
      </c>
      <c r="B7" s="58">
        <v>61</v>
      </c>
      <c r="C7" s="98">
        <v>1</v>
      </c>
      <c r="D7" s="82">
        <f>C7/B7</f>
        <v>1.6393442622950821E-2</v>
      </c>
      <c r="E7" s="98">
        <v>0</v>
      </c>
      <c r="F7" s="82">
        <f>E7/B7</f>
        <v>0</v>
      </c>
      <c r="G7" s="98">
        <v>0</v>
      </c>
      <c r="H7" s="82">
        <f>G7/B7</f>
        <v>0</v>
      </c>
      <c r="I7" s="55">
        <f>SUM(C7,E7,G7)</f>
        <v>1</v>
      </c>
      <c r="J7" s="82">
        <f>I7/B7</f>
        <v>1.6393442622950821E-2</v>
      </c>
    </row>
    <row r="8" spans="1:10" x14ac:dyDescent="0.3">
      <c r="A8" s="127" t="s">
        <v>14</v>
      </c>
      <c r="B8" s="58" t="s">
        <v>36</v>
      </c>
      <c r="C8" s="98" t="s">
        <v>36</v>
      </c>
      <c r="D8" s="82" t="s">
        <v>36</v>
      </c>
      <c r="E8" s="98" t="s">
        <v>36</v>
      </c>
      <c r="F8" s="82" t="s">
        <v>36</v>
      </c>
      <c r="G8" s="98" t="s">
        <v>36</v>
      </c>
      <c r="H8" s="82" t="s">
        <v>36</v>
      </c>
      <c r="I8" s="82" t="s">
        <v>36</v>
      </c>
      <c r="J8" s="82" t="s">
        <v>36</v>
      </c>
    </row>
    <row r="9" spans="1:10" x14ac:dyDescent="0.3">
      <c r="A9" s="127" t="s">
        <v>15</v>
      </c>
      <c r="B9" s="58">
        <v>2</v>
      </c>
      <c r="C9" s="98">
        <v>1</v>
      </c>
      <c r="D9" s="82">
        <f>C9/B9</f>
        <v>0.5</v>
      </c>
      <c r="E9" s="98">
        <v>0</v>
      </c>
      <c r="F9" s="82">
        <f>E9/B9</f>
        <v>0</v>
      </c>
      <c r="G9" s="98">
        <v>0</v>
      </c>
      <c r="H9" s="82">
        <f>G9/B9</f>
        <v>0</v>
      </c>
      <c r="I9" s="55">
        <f>SUM(C9,E9,G9)</f>
        <v>1</v>
      </c>
      <c r="J9" s="82">
        <f>I9/B9</f>
        <v>0.5</v>
      </c>
    </row>
    <row r="10" spans="1:10" x14ac:dyDescent="0.3">
      <c r="A10" s="127" t="s">
        <v>16</v>
      </c>
      <c r="B10" s="58" t="s">
        <v>36</v>
      </c>
      <c r="C10" s="98" t="s">
        <v>36</v>
      </c>
      <c r="D10" s="82" t="s">
        <v>36</v>
      </c>
      <c r="E10" s="98" t="s">
        <v>36</v>
      </c>
      <c r="F10" s="82" t="s">
        <v>36</v>
      </c>
      <c r="G10" s="98" t="s">
        <v>36</v>
      </c>
      <c r="H10" s="82" t="s">
        <v>36</v>
      </c>
      <c r="I10" s="82" t="s">
        <v>36</v>
      </c>
      <c r="J10" s="82" t="s">
        <v>36</v>
      </c>
    </row>
    <row r="11" spans="1:10" x14ac:dyDescent="0.3">
      <c r="A11" s="127" t="s">
        <v>17</v>
      </c>
      <c r="B11" s="58">
        <v>3</v>
      </c>
      <c r="C11" s="98">
        <v>0</v>
      </c>
      <c r="D11" s="82">
        <f>C11/B11</f>
        <v>0</v>
      </c>
      <c r="E11" s="98">
        <v>0</v>
      </c>
      <c r="F11" s="82">
        <f>E11/B11</f>
        <v>0</v>
      </c>
      <c r="G11" s="98">
        <v>0</v>
      </c>
      <c r="H11" s="82">
        <f>G11/B11</f>
        <v>0</v>
      </c>
      <c r="I11" s="55">
        <f>SUM(C11,E11,G11)</f>
        <v>0</v>
      </c>
      <c r="J11" s="82">
        <f>I11/B11</f>
        <v>0</v>
      </c>
    </row>
    <row r="12" spans="1:10" x14ac:dyDescent="0.3">
      <c r="A12" s="127" t="s">
        <v>18</v>
      </c>
      <c r="B12" s="58">
        <v>2</v>
      </c>
      <c r="C12" s="98">
        <v>0</v>
      </c>
      <c r="D12" s="82">
        <f>C12/B12</f>
        <v>0</v>
      </c>
      <c r="E12" s="98">
        <v>0</v>
      </c>
      <c r="F12" s="82">
        <f>E12/B12</f>
        <v>0</v>
      </c>
      <c r="G12" s="98">
        <v>0</v>
      </c>
      <c r="H12" s="82">
        <f>G12/B12</f>
        <v>0</v>
      </c>
      <c r="I12" s="55">
        <f>SUM(C12,E12,G12)</f>
        <v>0</v>
      </c>
      <c r="J12" s="82">
        <f>I12/B12</f>
        <v>0</v>
      </c>
    </row>
    <row r="13" spans="1:10" x14ac:dyDescent="0.3">
      <c r="A13" s="127" t="s">
        <v>19</v>
      </c>
      <c r="B13" s="58">
        <v>38</v>
      </c>
      <c r="C13" s="98">
        <v>2</v>
      </c>
      <c r="D13" s="82">
        <f>C13/B13</f>
        <v>5.2631578947368418E-2</v>
      </c>
      <c r="E13" s="98">
        <v>2</v>
      </c>
      <c r="F13" s="82">
        <f>E13/B13</f>
        <v>5.2631578947368418E-2</v>
      </c>
      <c r="G13" s="98">
        <v>0</v>
      </c>
      <c r="H13" s="82">
        <f>G13/B13</f>
        <v>0</v>
      </c>
      <c r="I13" s="55">
        <f>SUM(C13,E13,G13)</f>
        <v>4</v>
      </c>
      <c r="J13" s="82">
        <f>I13/B13</f>
        <v>0.10526315789473684</v>
      </c>
    </row>
    <row r="14" spans="1:10" x14ac:dyDescent="0.3">
      <c r="A14" s="127" t="s">
        <v>20</v>
      </c>
      <c r="B14" s="58" t="s">
        <v>36</v>
      </c>
      <c r="C14" s="98" t="s">
        <v>36</v>
      </c>
      <c r="D14" s="82" t="s">
        <v>36</v>
      </c>
      <c r="E14" s="98" t="s">
        <v>36</v>
      </c>
      <c r="F14" s="82" t="s">
        <v>36</v>
      </c>
      <c r="G14" s="98" t="s">
        <v>36</v>
      </c>
      <c r="H14" s="82" t="s">
        <v>36</v>
      </c>
      <c r="I14" s="82" t="s">
        <v>36</v>
      </c>
      <c r="J14" s="82" t="s">
        <v>36</v>
      </c>
    </row>
    <row r="15" spans="1:10" x14ac:dyDescent="0.3">
      <c r="A15" s="127" t="s">
        <v>21</v>
      </c>
      <c r="B15" s="58">
        <v>7</v>
      </c>
      <c r="C15" s="98">
        <v>0</v>
      </c>
      <c r="D15" s="82">
        <f>C15/B15</f>
        <v>0</v>
      </c>
      <c r="E15" s="98">
        <v>0</v>
      </c>
      <c r="F15" s="82">
        <f>E15/B15</f>
        <v>0</v>
      </c>
      <c r="G15" s="98">
        <v>0</v>
      </c>
      <c r="H15" s="82">
        <f>G15/B15</f>
        <v>0</v>
      </c>
      <c r="I15" s="55">
        <f>SUM(C15,E15,G15)</f>
        <v>0</v>
      </c>
      <c r="J15" s="82">
        <f>I15/B15</f>
        <v>0</v>
      </c>
    </row>
    <row r="16" spans="1:10" x14ac:dyDescent="0.3">
      <c r="A16" s="127" t="s">
        <v>22</v>
      </c>
      <c r="B16" s="58">
        <v>5</v>
      </c>
      <c r="C16" s="98">
        <v>2</v>
      </c>
      <c r="D16" s="82">
        <f>C16/B16</f>
        <v>0.4</v>
      </c>
      <c r="E16" s="98">
        <v>2</v>
      </c>
      <c r="F16" s="82">
        <f>E16/B16</f>
        <v>0.4</v>
      </c>
      <c r="G16" s="98">
        <v>1</v>
      </c>
      <c r="H16" s="82">
        <f>G16/B16</f>
        <v>0.2</v>
      </c>
      <c r="I16" s="55">
        <f>SUM(C16,E16,G16)</f>
        <v>5</v>
      </c>
      <c r="J16" s="82">
        <f>I16/B16</f>
        <v>1</v>
      </c>
    </row>
    <row r="17" spans="1:10" x14ac:dyDescent="0.3">
      <c r="A17" s="127" t="s">
        <v>23</v>
      </c>
      <c r="B17" s="58" t="s">
        <v>36</v>
      </c>
      <c r="C17" s="98" t="s">
        <v>36</v>
      </c>
      <c r="D17" s="82" t="s">
        <v>36</v>
      </c>
      <c r="E17" s="98" t="s">
        <v>36</v>
      </c>
      <c r="F17" s="82" t="s">
        <v>36</v>
      </c>
      <c r="G17" s="98" t="s">
        <v>36</v>
      </c>
      <c r="H17" s="82" t="s">
        <v>36</v>
      </c>
      <c r="I17" s="82" t="s">
        <v>36</v>
      </c>
      <c r="J17" s="82" t="s">
        <v>36</v>
      </c>
    </row>
    <row r="18" spans="1:10" x14ac:dyDescent="0.3">
      <c r="A18" s="127" t="s">
        <v>24</v>
      </c>
      <c r="B18" s="58">
        <v>3</v>
      </c>
      <c r="C18" s="98">
        <v>3</v>
      </c>
      <c r="D18" s="82">
        <f t="shared" ref="D18:D23" si="0">C18/B18</f>
        <v>1</v>
      </c>
      <c r="E18" s="98">
        <v>0</v>
      </c>
      <c r="F18" s="82">
        <f t="shared" ref="F18:F23" si="1">E18/B18</f>
        <v>0</v>
      </c>
      <c r="G18" s="98">
        <v>0</v>
      </c>
      <c r="H18" s="82">
        <f t="shared" ref="H18:H23" si="2">G18/B18</f>
        <v>0</v>
      </c>
      <c r="I18" s="55">
        <f t="shared" ref="I18:I23" si="3">SUM(C18,E18,G18)</f>
        <v>3</v>
      </c>
      <c r="J18" s="82">
        <f t="shared" ref="J18:J23" si="4">I18/B18</f>
        <v>1</v>
      </c>
    </row>
    <row r="19" spans="1:10" x14ac:dyDescent="0.3">
      <c r="A19" s="127" t="s">
        <v>25</v>
      </c>
      <c r="B19" s="58">
        <v>1</v>
      </c>
      <c r="C19" s="98">
        <v>1</v>
      </c>
      <c r="D19" s="82">
        <f t="shared" si="0"/>
        <v>1</v>
      </c>
      <c r="E19" s="98">
        <v>0</v>
      </c>
      <c r="F19" s="82">
        <f t="shared" si="1"/>
        <v>0</v>
      </c>
      <c r="G19" s="98">
        <v>0</v>
      </c>
      <c r="H19" s="82">
        <f t="shared" si="2"/>
        <v>0</v>
      </c>
      <c r="I19" s="55">
        <f t="shared" si="3"/>
        <v>1</v>
      </c>
      <c r="J19" s="82">
        <f t="shared" si="4"/>
        <v>1</v>
      </c>
    </row>
    <row r="20" spans="1:10" x14ac:dyDescent="0.3">
      <c r="A20" s="127" t="s">
        <v>26</v>
      </c>
      <c r="B20" s="58">
        <v>27</v>
      </c>
      <c r="C20" s="98">
        <v>2</v>
      </c>
      <c r="D20" s="82">
        <f t="shared" si="0"/>
        <v>7.407407407407407E-2</v>
      </c>
      <c r="E20" s="98">
        <v>0</v>
      </c>
      <c r="F20" s="82">
        <f t="shared" si="1"/>
        <v>0</v>
      </c>
      <c r="G20" s="98">
        <v>0</v>
      </c>
      <c r="H20" s="82">
        <f t="shared" si="2"/>
        <v>0</v>
      </c>
      <c r="I20" s="55">
        <f t="shared" si="3"/>
        <v>2</v>
      </c>
      <c r="J20" s="82">
        <f t="shared" si="4"/>
        <v>7.407407407407407E-2</v>
      </c>
    </row>
    <row r="21" spans="1:10" x14ac:dyDescent="0.3">
      <c r="A21" s="127" t="s">
        <v>27</v>
      </c>
      <c r="B21" s="58">
        <v>82</v>
      </c>
      <c r="C21" s="98">
        <v>23</v>
      </c>
      <c r="D21" s="82">
        <f t="shared" si="0"/>
        <v>0.28048780487804881</v>
      </c>
      <c r="E21" s="98">
        <v>14</v>
      </c>
      <c r="F21" s="82">
        <f t="shared" si="1"/>
        <v>0.17073170731707318</v>
      </c>
      <c r="G21" s="98">
        <v>3</v>
      </c>
      <c r="H21" s="82">
        <f t="shared" si="2"/>
        <v>3.6585365853658534E-2</v>
      </c>
      <c r="I21" s="55">
        <f t="shared" si="3"/>
        <v>40</v>
      </c>
      <c r="J21" s="82">
        <f t="shared" si="4"/>
        <v>0.48780487804878048</v>
      </c>
    </row>
    <row r="22" spans="1:10" x14ac:dyDescent="0.3">
      <c r="A22" s="127" t="s">
        <v>28</v>
      </c>
      <c r="B22" s="58">
        <v>10</v>
      </c>
      <c r="C22" s="98">
        <v>4</v>
      </c>
      <c r="D22" s="82">
        <f t="shared" si="0"/>
        <v>0.4</v>
      </c>
      <c r="E22" s="98">
        <v>0</v>
      </c>
      <c r="F22" s="82">
        <f t="shared" si="1"/>
        <v>0</v>
      </c>
      <c r="G22" s="98">
        <v>0</v>
      </c>
      <c r="H22" s="82">
        <f t="shared" si="2"/>
        <v>0</v>
      </c>
      <c r="I22" s="55">
        <f t="shared" si="3"/>
        <v>4</v>
      </c>
      <c r="J22" s="82">
        <f t="shared" si="4"/>
        <v>0.4</v>
      </c>
    </row>
    <row r="23" spans="1:10" x14ac:dyDescent="0.3">
      <c r="A23" s="127" t="s">
        <v>29</v>
      </c>
      <c r="B23" s="58">
        <v>115</v>
      </c>
      <c r="C23" s="98">
        <v>42</v>
      </c>
      <c r="D23" s="82">
        <f t="shared" si="0"/>
        <v>0.36521739130434783</v>
      </c>
      <c r="E23" s="98">
        <v>51</v>
      </c>
      <c r="F23" s="82">
        <f t="shared" si="1"/>
        <v>0.44347826086956521</v>
      </c>
      <c r="G23" s="98">
        <v>21</v>
      </c>
      <c r="H23" s="82">
        <f t="shared" si="2"/>
        <v>0.18260869565217391</v>
      </c>
      <c r="I23" s="55">
        <f t="shared" si="3"/>
        <v>114</v>
      </c>
      <c r="J23" s="82">
        <f t="shared" si="4"/>
        <v>0.99130434782608701</v>
      </c>
    </row>
    <row r="24" spans="1:10" x14ac:dyDescent="0.3">
      <c r="A24" s="127" t="s">
        <v>30</v>
      </c>
      <c r="B24" s="58" t="s">
        <v>36</v>
      </c>
      <c r="C24" s="98" t="s">
        <v>36</v>
      </c>
      <c r="D24" s="82" t="s">
        <v>36</v>
      </c>
      <c r="E24" s="98" t="s">
        <v>36</v>
      </c>
      <c r="F24" s="82" t="s">
        <v>36</v>
      </c>
      <c r="G24" s="98" t="s">
        <v>36</v>
      </c>
      <c r="H24" s="82" t="s">
        <v>36</v>
      </c>
      <c r="I24" s="82" t="s">
        <v>36</v>
      </c>
      <c r="J24" s="82" t="s">
        <v>36</v>
      </c>
    </row>
    <row r="25" spans="1:10" x14ac:dyDescent="0.3">
      <c r="A25" s="127" t="s">
        <v>31</v>
      </c>
      <c r="B25" s="58">
        <v>1</v>
      </c>
      <c r="C25" s="98">
        <v>0</v>
      </c>
      <c r="D25" s="82">
        <f>C25/B25</f>
        <v>0</v>
      </c>
      <c r="E25" s="98">
        <v>0</v>
      </c>
      <c r="F25" s="82">
        <f>E25/B25</f>
        <v>0</v>
      </c>
      <c r="G25" s="98">
        <v>0</v>
      </c>
      <c r="H25" s="82">
        <f>G25/B25</f>
        <v>0</v>
      </c>
      <c r="I25" s="55">
        <f>SUM(C25,E25,G25)</f>
        <v>0</v>
      </c>
      <c r="J25" s="82">
        <f>I25/B25</f>
        <v>0</v>
      </c>
    </row>
    <row r="26" spans="1:10" x14ac:dyDescent="0.3">
      <c r="A26" s="127" t="s">
        <v>32</v>
      </c>
      <c r="B26" s="58" t="s">
        <v>36</v>
      </c>
      <c r="C26" s="98" t="s">
        <v>36</v>
      </c>
      <c r="D26" s="82" t="s">
        <v>36</v>
      </c>
      <c r="E26" s="98" t="s">
        <v>36</v>
      </c>
      <c r="F26" s="82" t="s">
        <v>36</v>
      </c>
      <c r="G26" s="98" t="s">
        <v>36</v>
      </c>
      <c r="H26" s="82" t="s">
        <v>36</v>
      </c>
      <c r="I26" s="82" t="s">
        <v>36</v>
      </c>
      <c r="J26" s="82" t="s">
        <v>36</v>
      </c>
    </row>
    <row r="27" spans="1:10" x14ac:dyDescent="0.3">
      <c r="A27" s="127" t="s">
        <v>33</v>
      </c>
      <c r="B27" s="58" t="s">
        <v>36</v>
      </c>
      <c r="C27" s="98" t="s">
        <v>36</v>
      </c>
      <c r="D27" s="82" t="s">
        <v>36</v>
      </c>
      <c r="E27" s="98" t="s">
        <v>36</v>
      </c>
      <c r="F27" s="82" t="s">
        <v>36</v>
      </c>
      <c r="G27" s="98" t="s">
        <v>36</v>
      </c>
      <c r="H27" s="82" t="s">
        <v>36</v>
      </c>
      <c r="I27" s="82" t="s">
        <v>36</v>
      </c>
      <c r="J27" s="82" t="s">
        <v>36</v>
      </c>
    </row>
    <row r="28" spans="1:10" x14ac:dyDescent="0.3">
      <c r="A28" s="127" t="s">
        <v>34</v>
      </c>
      <c r="B28" s="58">
        <v>26</v>
      </c>
      <c r="C28" s="98">
        <v>3</v>
      </c>
      <c r="D28" s="82">
        <f>C28/B28</f>
        <v>0.11538461538461539</v>
      </c>
      <c r="E28" s="98">
        <v>0</v>
      </c>
      <c r="F28" s="82">
        <f>E28/B28</f>
        <v>0</v>
      </c>
      <c r="G28" s="98">
        <v>0</v>
      </c>
      <c r="H28" s="82">
        <f>G28/B28</f>
        <v>0</v>
      </c>
      <c r="I28" s="55">
        <f>SUM(C28,E28,G28)</f>
        <v>3</v>
      </c>
      <c r="J28" s="82">
        <f>I28/B28</f>
        <v>0.11538461538461539</v>
      </c>
    </row>
    <row r="29" spans="1:10" x14ac:dyDescent="0.3">
      <c r="A29" s="127" t="s">
        <v>35</v>
      </c>
      <c r="B29" s="58">
        <v>1</v>
      </c>
      <c r="C29" s="98">
        <v>0</v>
      </c>
      <c r="D29" s="82">
        <f>C29/B29</f>
        <v>0</v>
      </c>
      <c r="E29" s="98">
        <v>0</v>
      </c>
      <c r="F29" s="82">
        <f>E29/B29</f>
        <v>0</v>
      </c>
      <c r="G29" s="98">
        <v>0</v>
      </c>
      <c r="H29" s="82">
        <f>G29/B29</f>
        <v>0</v>
      </c>
      <c r="I29" s="55">
        <f>SUM(C29,E29,G29)</f>
        <v>0</v>
      </c>
      <c r="J29" s="82">
        <f>I29/B29</f>
        <v>0</v>
      </c>
    </row>
    <row r="30" spans="1:10" x14ac:dyDescent="0.3">
      <c r="A30" s="127" t="s">
        <v>37</v>
      </c>
      <c r="B30" s="58">
        <v>1</v>
      </c>
      <c r="C30" s="98">
        <v>0</v>
      </c>
      <c r="D30" s="82">
        <f>C30/B30</f>
        <v>0</v>
      </c>
      <c r="E30" s="98">
        <v>0</v>
      </c>
      <c r="F30" s="82">
        <f>E30/B30</f>
        <v>0</v>
      </c>
      <c r="G30" s="98">
        <v>0</v>
      </c>
      <c r="H30" s="82">
        <f>G30/B30</f>
        <v>0</v>
      </c>
      <c r="I30" s="55">
        <f>SUM(C30,E30,G30)</f>
        <v>0</v>
      </c>
      <c r="J30" s="82">
        <f>I30/B30</f>
        <v>0</v>
      </c>
    </row>
    <row r="31" spans="1:10" x14ac:dyDescent="0.3">
      <c r="A31" s="127" t="s">
        <v>38</v>
      </c>
      <c r="B31" s="58">
        <v>3</v>
      </c>
      <c r="C31" s="98">
        <v>0</v>
      </c>
      <c r="D31" s="82">
        <f>C31/B31</f>
        <v>0</v>
      </c>
      <c r="E31" s="98">
        <v>0</v>
      </c>
      <c r="F31" s="82">
        <f>E31/B31</f>
        <v>0</v>
      </c>
      <c r="G31" s="98">
        <v>0</v>
      </c>
      <c r="H31" s="82">
        <f>G31/B31</f>
        <v>0</v>
      </c>
      <c r="I31" s="55">
        <f>SUM(C31,E31,G31)</f>
        <v>0</v>
      </c>
      <c r="J31" s="82">
        <f>I31/B31</f>
        <v>0</v>
      </c>
    </row>
    <row r="32" spans="1:10" x14ac:dyDescent="0.3">
      <c r="A32" s="127" t="s">
        <v>39</v>
      </c>
      <c r="B32" s="58" t="s">
        <v>36</v>
      </c>
      <c r="C32" s="98" t="s">
        <v>36</v>
      </c>
      <c r="D32" s="82" t="s">
        <v>36</v>
      </c>
      <c r="E32" s="98" t="s">
        <v>36</v>
      </c>
      <c r="F32" s="82" t="s">
        <v>36</v>
      </c>
      <c r="G32" s="98" t="s">
        <v>36</v>
      </c>
      <c r="H32" s="82" t="s">
        <v>36</v>
      </c>
      <c r="I32" s="82" t="s">
        <v>36</v>
      </c>
      <c r="J32" s="82" t="s">
        <v>36</v>
      </c>
    </row>
    <row r="33" spans="1:10" x14ac:dyDescent="0.3">
      <c r="A33" s="127" t="s">
        <v>40</v>
      </c>
      <c r="B33" s="58">
        <v>5</v>
      </c>
      <c r="C33" s="98">
        <v>3</v>
      </c>
      <c r="D33" s="82">
        <f>C33/B33</f>
        <v>0.6</v>
      </c>
      <c r="E33" s="98">
        <v>0</v>
      </c>
      <c r="F33" s="82">
        <f>E33/B33</f>
        <v>0</v>
      </c>
      <c r="G33" s="98">
        <v>0</v>
      </c>
      <c r="H33" s="82">
        <f>G33/B33</f>
        <v>0</v>
      </c>
      <c r="I33" s="55">
        <f>SUM(C33,E33,G33)</f>
        <v>3</v>
      </c>
      <c r="J33" s="82">
        <f>I33/B33</f>
        <v>0.6</v>
      </c>
    </row>
    <row r="34" spans="1:10" x14ac:dyDescent="0.3">
      <c r="A34" s="127" t="s">
        <v>41</v>
      </c>
      <c r="B34" s="58">
        <v>1</v>
      </c>
      <c r="C34" s="98">
        <v>0</v>
      </c>
      <c r="D34" s="82">
        <f>C34/B34</f>
        <v>0</v>
      </c>
      <c r="E34" s="98">
        <v>0</v>
      </c>
      <c r="F34" s="82">
        <f>E34/B34</f>
        <v>0</v>
      </c>
      <c r="G34" s="98">
        <v>0</v>
      </c>
      <c r="H34" s="82">
        <f>G34/B34</f>
        <v>0</v>
      </c>
      <c r="I34" s="55">
        <f>SUM(C34,E34,G34)</f>
        <v>0</v>
      </c>
      <c r="J34" s="82">
        <f>I34/B34</f>
        <v>0</v>
      </c>
    </row>
    <row r="35" spans="1:10" x14ac:dyDescent="0.3">
      <c r="A35" s="127" t="s">
        <v>42</v>
      </c>
      <c r="B35" s="58" t="s">
        <v>36</v>
      </c>
      <c r="C35" s="98" t="s">
        <v>36</v>
      </c>
      <c r="D35" s="82" t="s">
        <v>36</v>
      </c>
      <c r="E35" s="98" t="s">
        <v>36</v>
      </c>
      <c r="F35" s="82" t="s">
        <v>36</v>
      </c>
      <c r="G35" s="98" t="s">
        <v>36</v>
      </c>
      <c r="H35" s="82" t="s">
        <v>36</v>
      </c>
      <c r="I35" s="82" t="s">
        <v>36</v>
      </c>
      <c r="J35" s="82" t="s">
        <v>36</v>
      </c>
    </row>
    <row r="36" spans="1:10" x14ac:dyDescent="0.3">
      <c r="A36" s="127" t="s">
        <v>43</v>
      </c>
      <c r="B36" s="58">
        <v>1</v>
      </c>
      <c r="C36" s="98">
        <v>0</v>
      </c>
      <c r="D36" s="82">
        <f>C36/B36</f>
        <v>0</v>
      </c>
      <c r="E36" s="98">
        <v>0</v>
      </c>
      <c r="F36" s="82">
        <f>E36/B36</f>
        <v>0</v>
      </c>
      <c r="G36" s="98">
        <v>0</v>
      </c>
      <c r="H36" s="82">
        <f>G36/B36</f>
        <v>0</v>
      </c>
      <c r="I36" s="55">
        <f>SUM(C36,E36,G36)</f>
        <v>0</v>
      </c>
      <c r="J36" s="82">
        <f>I36/B36</f>
        <v>0</v>
      </c>
    </row>
    <row r="37" spans="1:10" x14ac:dyDescent="0.3">
      <c r="A37" s="127" t="s">
        <v>44</v>
      </c>
      <c r="B37" s="58">
        <v>22</v>
      </c>
      <c r="C37" s="98">
        <v>9</v>
      </c>
      <c r="D37" s="82">
        <f>C37/B37</f>
        <v>0.40909090909090912</v>
      </c>
      <c r="E37" s="98">
        <v>7</v>
      </c>
      <c r="F37" s="82">
        <f>E37/B37</f>
        <v>0.31818181818181818</v>
      </c>
      <c r="G37" s="98">
        <v>0</v>
      </c>
      <c r="H37" s="82">
        <f>G37/B37</f>
        <v>0</v>
      </c>
      <c r="I37" s="55">
        <f>SUM(C37,E37,G37)</f>
        <v>16</v>
      </c>
      <c r="J37" s="82">
        <f>I37/B37</f>
        <v>0.72727272727272729</v>
      </c>
    </row>
    <row r="38" spans="1:10" x14ac:dyDescent="0.3">
      <c r="A38" s="127" t="s">
        <v>45</v>
      </c>
      <c r="B38" s="58" t="s">
        <v>36</v>
      </c>
      <c r="C38" s="98" t="s">
        <v>36</v>
      </c>
      <c r="D38" s="82" t="s">
        <v>36</v>
      </c>
      <c r="E38" s="98" t="s">
        <v>36</v>
      </c>
      <c r="F38" s="82" t="s">
        <v>36</v>
      </c>
      <c r="G38" s="98" t="s">
        <v>36</v>
      </c>
      <c r="H38" s="82" t="s">
        <v>36</v>
      </c>
      <c r="I38" s="82" t="s">
        <v>36</v>
      </c>
      <c r="J38" s="82" t="s">
        <v>36</v>
      </c>
    </row>
    <row r="39" spans="1:10" x14ac:dyDescent="0.3">
      <c r="A39" s="127" t="s">
        <v>46</v>
      </c>
      <c r="B39" s="58">
        <v>3</v>
      </c>
      <c r="C39" s="98">
        <v>3</v>
      </c>
      <c r="D39" s="82">
        <f>C39/B39</f>
        <v>1</v>
      </c>
      <c r="E39" s="98">
        <v>0</v>
      </c>
      <c r="F39" s="82">
        <f>E39/B39</f>
        <v>0</v>
      </c>
      <c r="G39" s="98">
        <v>0</v>
      </c>
      <c r="H39" s="82">
        <f>G39/B39</f>
        <v>0</v>
      </c>
      <c r="I39" s="55">
        <f>SUM(C39,E39,G39)</f>
        <v>3</v>
      </c>
      <c r="J39" s="82">
        <f>I39/B39</f>
        <v>1</v>
      </c>
    </row>
    <row r="40" spans="1:10" x14ac:dyDescent="0.3">
      <c r="A40" s="127" t="s">
        <v>47</v>
      </c>
      <c r="B40" s="58">
        <v>2</v>
      </c>
      <c r="C40" s="98">
        <v>1</v>
      </c>
      <c r="D40" s="82">
        <f>C40/B40</f>
        <v>0.5</v>
      </c>
      <c r="E40" s="98">
        <v>0</v>
      </c>
      <c r="F40" s="82">
        <f>E40/B40</f>
        <v>0</v>
      </c>
      <c r="G40" s="98">
        <v>0</v>
      </c>
      <c r="H40" s="82">
        <f>G40/B40</f>
        <v>0</v>
      </c>
      <c r="I40" s="55">
        <f>SUM(C40,E40,G40)</f>
        <v>1</v>
      </c>
      <c r="J40" s="82">
        <f>I40/B40</f>
        <v>0.5</v>
      </c>
    </row>
    <row r="41" spans="1:10" x14ac:dyDescent="0.3">
      <c r="A41" s="127" t="s">
        <v>48</v>
      </c>
      <c r="B41" s="58" t="s">
        <v>36</v>
      </c>
      <c r="C41" s="98" t="s">
        <v>36</v>
      </c>
      <c r="D41" s="82" t="s">
        <v>36</v>
      </c>
      <c r="E41" s="98" t="s">
        <v>36</v>
      </c>
      <c r="F41" s="82" t="s">
        <v>36</v>
      </c>
      <c r="G41" s="98" t="s">
        <v>36</v>
      </c>
      <c r="H41" s="82" t="s">
        <v>36</v>
      </c>
      <c r="I41" s="82" t="s">
        <v>36</v>
      </c>
      <c r="J41" s="82" t="s">
        <v>36</v>
      </c>
    </row>
    <row r="42" spans="1:10" x14ac:dyDescent="0.3">
      <c r="A42" s="127" t="s">
        <v>49</v>
      </c>
      <c r="B42" s="58">
        <v>18</v>
      </c>
      <c r="C42" s="98">
        <v>4</v>
      </c>
      <c r="D42" s="82">
        <f>C42/B42</f>
        <v>0.22222222222222221</v>
      </c>
      <c r="E42" s="98">
        <v>8</v>
      </c>
      <c r="F42" s="82">
        <f>E42/B42</f>
        <v>0.44444444444444442</v>
      </c>
      <c r="G42" s="98">
        <v>2</v>
      </c>
      <c r="H42" s="82">
        <f>G42/B42</f>
        <v>0.1111111111111111</v>
      </c>
      <c r="I42" s="55">
        <f>SUM(C42,E42,G42)</f>
        <v>14</v>
      </c>
      <c r="J42" s="82">
        <f>I42/B42</f>
        <v>0.77777777777777779</v>
      </c>
    </row>
    <row r="43" spans="1:10" x14ac:dyDescent="0.3">
      <c r="A43" s="127" t="s">
        <v>50</v>
      </c>
      <c r="B43" s="58">
        <v>70</v>
      </c>
      <c r="C43" s="98">
        <v>10</v>
      </c>
      <c r="D43" s="82">
        <f>C43/B43</f>
        <v>0.14285714285714285</v>
      </c>
      <c r="E43" s="98">
        <v>49</v>
      </c>
      <c r="F43" s="82">
        <f>E43/B43</f>
        <v>0.7</v>
      </c>
      <c r="G43" s="98">
        <v>8</v>
      </c>
      <c r="H43" s="82">
        <f>G43/B43</f>
        <v>0.11428571428571428</v>
      </c>
      <c r="I43" s="55">
        <f>SUM(C43,E43,G43)</f>
        <v>67</v>
      </c>
      <c r="J43" s="82">
        <f>I43/B43</f>
        <v>0.95714285714285718</v>
      </c>
    </row>
    <row r="44" spans="1:10" x14ac:dyDescent="0.3">
      <c r="A44" s="127" t="s">
        <v>51</v>
      </c>
      <c r="B44" s="58">
        <v>11</v>
      </c>
      <c r="C44" s="98">
        <v>0</v>
      </c>
      <c r="D44" s="82">
        <f>C44/B44</f>
        <v>0</v>
      </c>
      <c r="E44" s="98">
        <v>0</v>
      </c>
      <c r="F44" s="82">
        <f>E44/B44</f>
        <v>0</v>
      </c>
      <c r="G44" s="98">
        <v>0</v>
      </c>
      <c r="H44" s="82">
        <f>G44/B44</f>
        <v>0</v>
      </c>
      <c r="I44" s="55">
        <f>SUM(C44,E44,G44)</f>
        <v>0</v>
      </c>
      <c r="J44" s="82">
        <f>I44/B44</f>
        <v>0</v>
      </c>
    </row>
    <row r="45" spans="1:10" x14ac:dyDescent="0.3">
      <c r="A45" s="127" t="s">
        <v>52</v>
      </c>
      <c r="B45" s="58">
        <v>69</v>
      </c>
      <c r="C45" s="98">
        <v>15</v>
      </c>
      <c r="D45" s="82">
        <f>C45/B45</f>
        <v>0.21739130434782608</v>
      </c>
      <c r="E45" s="98">
        <v>7</v>
      </c>
      <c r="F45" s="82">
        <f>E45/B45</f>
        <v>0.10144927536231885</v>
      </c>
      <c r="G45" s="98">
        <v>1</v>
      </c>
      <c r="H45" s="82">
        <f>G45/B45</f>
        <v>1.4492753623188406E-2</v>
      </c>
      <c r="I45" s="55">
        <f>SUM(C45,E45,G45)</f>
        <v>23</v>
      </c>
      <c r="J45" s="82">
        <f>I45/B45</f>
        <v>0.33333333333333331</v>
      </c>
    </row>
    <row r="46" spans="1:10" x14ac:dyDescent="0.3">
      <c r="A46" s="127" t="s">
        <v>53</v>
      </c>
      <c r="B46" s="58" t="s">
        <v>36</v>
      </c>
      <c r="C46" s="98" t="s">
        <v>36</v>
      </c>
      <c r="D46" s="82" t="s">
        <v>36</v>
      </c>
      <c r="E46" s="98" t="s">
        <v>36</v>
      </c>
      <c r="F46" s="82" t="s">
        <v>36</v>
      </c>
      <c r="G46" s="98" t="s">
        <v>36</v>
      </c>
      <c r="H46" s="82" t="s">
        <v>36</v>
      </c>
      <c r="I46" s="82" t="s">
        <v>36</v>
      </c>
      <c r="J46" s="82" t="s">
        <v>36</v>
      </c>
    </row>
    <row r="47" spans="1:10" x14ac:dyDescent="0.3">
      <c r="A47" s="127" t="s">
        <v>54</v>
      </c>
      <c r="B47" s="58">
        <v>2</v>
      </c>
      <c r="C47" s="98">
        <v>0</v>
      </c>
      <c r="D47" s="82">
        <f>C47/B47</f>
        <v>0</v>
      </c>
      <c r="E47" s="98">
        <v>0</v>
      </c>
      <c r="F47" s="82">
        <f>E47/B47</f>
        <v>0</v>
      </c>
      <c r="G47" s="98">
        <v>0</v>
      </c>
      <c r="H47" s="82">
        <f>G47/B47</f>
        <v>0</v>
      </c>
      <c r="I47" s="55">
        <f>SUM(C47,E47,G47)</f>
        <v>0</v>
      </c>
      <c r="J47" s="82">
        <f>I47/B47</f>
        <v>0</v>
      </c>
    </row>
    <row r="48" spans="1:10" x14ac:dyDescent="0.3">
      <c r="A48" s="127" t="s">
        <v>55</v>
      </c>
      <c r="B48" s="58">
        <v>4</v>
      </c>
      <c r="C48" s="98">
        <v>0</v>
      </c>
      <c r="D48" s="82">
        <f>C48/B48</f>
        <v>0</v>
      </c>
      <c r="E48" s="98">
        <v>4</v>
      </c>
      <c r="F48" s="82">
        <f>E48/B48</f>
        <v>1</v>
      </c>
      <c r="G48" s="98">
        <v>0</v>
      </c>
      <c r="H48" s="82">
        <f>G48/B48</f>
        <v>0</v>
      </c>
      <c r="I48" s="55">
        <f>SUM(C48,E48,G48)</f>
        <v>4</v>
      </c>
      <c r="J48" s="82">
        <f>I48/B48</f>
        <v>1</v>
      </c>
    </row>
    <row r="49" spans="1:10" x14ac:dyDescent="0.3">
      <c r="A49" s="127" t="s">
        <v>56</v>
      </c>
      <c r="B49" s="58">
        <v>4</v>
      </c>
      <c r="C49" s="98">
        <v>0</v>
      </c>
      <c r="D49" s="82">
        <f>C49/B49</f>
        <v>0</v>
      </c>
      <c r="E49" s="98">
        <v>0</v>
      </c>
      <c r="F49" s="82">
        <f>E49/B49</f>
        <v>0</v>
      </c>
      <c r="G49" s="98">
        <v>0</v>
      </c>
      <c r="H49" s="82">
        <f>G49/B49</f>
        <v>0</v>
      </c>
      <c r="I49" s="55">
        <f>SUM(C49,E49,G49)</f>
        <v>0</v>
      </c>
      <c r="J49" s="82">
        <f>I49/B49</f>
        <v>0</v>
      </c>
    </row>
    <row r="50" spans="1:10" x14ac:dyDescent="0.3">
      <c r="A50" s="127" t="s">
        <v>57</v>
      </c>
      <c r="B50" s="58" t="s">
        <v>36</v>
      </c>
      <c r="C50" s="98" t="s">
        <v>36</v>
      </c>
      <c r="D50" s="82" t="s">
        <v>36</v>
      </c>
      <c r="E50" s="98" t="s">
        <v>36</v>
      </c>
      <c r="F50" s="82" t="s">
        <v>36</v>
      </c>
      <c r="G50" s="98" t="s">
        <v>36</v>
      </c>
      <c r="H50" s="82" t="s">
        <v>36</v>
      </c>
      <c r="I50" s="82" t="s">
        <v>36</v>
      </c>
      <c r="J50" s="82" t="s">
        <v>36</v>
      </c>
    </row>
    <row r="51" spans="1:10" x14ac:dyDescent="0.3">
      <c r="A51" s="127" t="s">
        <v>58</v>
      </c>
      <c r="B51" s="58">
        <v>17</v>
      </c>
      <c r="C51" s="98">
        <v>0</v>
      </c>
      <c r="D51" s="82">
        <f>C51/B51</f>
        <v>0</v>
      </c>
      <c r="E51" s="98">
        <v>0</v>
      </c>
      <c r="F51" s="82">
        <f>E51/B51</f>
        <v>0</v>
      </c>
      <c r="G51" s="98">
        <v>0</v>
      </c>
      <c r="H51" s="82">
        <f>G51/B51</f>
        <v>0</v>
      </c>
      <c r="I51" s="55">
        <f>SUM(C51,E51,G51)</f>
        <v>0</v>
      </c>
      <c r="J51" s="82">
        <f>I51/B51</f>
        <v>0</v>
      </c>
    </row>
    <row r="52" spans="1:10" x14ac:dyDescent="0.3">
      <c r="A52" s="127" t="s">
        <v>59</v>
      </c>
      <c r="B52" s="58" t="s">
        <v>36</v>
      </c>
      <c r="C52" s="98" t="s">
        <v>36</v>
      </c>
      <c r="D52" s="82" t="s">
        <v>36</v>
      </c>
      <c r="E52" s="98" t="s">
        <v>36</v>
      </c>
      <c r="F52" s="82" t="s">
        <v>36</v>
      </c>
      <c r="G52" s="98" t="s">
        <v>36</v>
      </c>
      <c r="H52" s="82" t="s">
        <v>36</v>
      </c>
      <c r="I52" s="82" t="s">
        <v>36</v>
      </c>
      <c r="J52" s="82" t="s">
        <v>36</v>
      </c>
    </row>
    <row r="53" spans="1:10" x14ac:dyDescent="0.3">
      <c r="A53" s="127" t="s">
        <v>60</v>
      </c>
      <c r="B53" s="58" t="s">
        <v>36</v>
      </c>
      <c r="C53" s="98" t="s">
        <v>36</v>
      </c>
      <c r="D53" s="82" t="s">
        <v>36</v>
      </c>
      <c r="E53" s="98" t="s">
        <v>36</v>
      </c>
      <c r="F53" s="82" t="s">
        <v>36</v>
      </c>
      <c r="G53" s="98" t="s">
        <v>36</v>
      </c>
      <c r="H53" s="82" t="s">
        <v>36</v>
      </c>
      <c r="I53" s="82" t="s">
        <v>36</v>
      </c>
      <c r="J53" s="82" t="s">
        <v>36</v>
      </c>
    </row>
    <row r="54" spans="1:10" x14ac:dyDescent="0.3">
      <c r="A54" s="127" t="s">
        <v>61</v>
      </c>
      <c r="B54" s="58">
        <v>38</v>
      </c>
      <c r="C54" s="98">
        <v>10</v>
      </c>
      <c r="D54" s="82">
        <f>C54/B54</f>
        <v>0.26315789473684209</v>
      </c>
      <c r="E54" s="98">
        <v>24</v>
      </c>
      <c r="F54" s="82">
        <f>E54/B54</f>
        <v>0.63157894736842102</v>
      </c>
      <c r="G54" s="98">
        <v>0</v>
      </c>
      <c r="H54" s="82">
        <f>G54/B54</f>
        <v>0</v>
      </c>
      <c r="I54" s="55">
        <f>SUM(C54,E54,G54)</f>
        <v>34</v>
      </c>
      <c r="J54" s="82">
        <f>I54/B54</f>
        <v>0.89473684210526316</v>
      </c>
    </row>
    <row r="55" spans="1:10" x14ac:dyDescent="0.3">
      <c r="A55" s="127" t="s">
        <v>62</v>
      </c>
      <c r="B55" s="58" t="s">
        <v>36</v>
      </c>
      <c r="C55" s="98" t="s">
        <v>36</v>
      </c>
      <c r="D55" s="82" t="s">
        <v>36</v>
      </c>
      <c r="E55" s="98" t="s">
        <v>36</v>
      </c>
      <c r="F55" s="82" t="s">
        <v>36</v>
      </c>
      <c r="G55" s="98" t="s">
        <v>36</v>
      </c>
      <c r="H55" s="82" t="s">
        <v>36</v>
      </c>
      <c r="I55" s="82" t="s">
        <v>36</v>
      </c>
      <c r="J55" s="82" t="s">
        <v>36</v>
      </c>
    </row>
    <row r="56" spans="1:10" x14ac:dyDescent="0.3">
      <c r="A56" s="127" t="s">
        <v>63</v>
      </c>
      <c r="B56" s="58">
        <v>1</v>
      </c>
      <c r="C56" s="98">
        <v>0</v>
      </c>
      <c r="D56" s="82">
        <f>C56/B56</f>
        <v>0</v>
      </c>
      <c r="E56" s="98">
        <v>0</v>
      </c>
      <c r="F56" s="82">
        <f>E56/B56</f>
        <v>0</v>
      </c>
      <c r="G56" s="98">
        <v>0</v>
      </c>
      <c r="H56" s="82">
        <f>G56/B56</f>
        <v>0</v>
      </c>
      <c r="I56" s="55">
        <f>SUM(C56,E56,G56)</f>
        <v>0</v>
      </c>
      <c r="J56" s="82">
        <f>I56/B56</f>
        <v>0</v>
      </c>
    </row>
    <row r="57" spans="1:10" x14ac:dyDescent="0.3">
      <c r="A57" s="127" t="s">
        <v>64</v>
      </c>
      <c r="B57" s="58" t="s">
        <v>36</v>
      </c>
      <c r="C57" s="98" t="s">
        <v>36</v>
      </c>
      <c r="D57" s="82" t="s">
        <v>36</v>
      </c>
      <c r="E57" s="98" t="s">
        <v>36</v>
      </c>
      <c r="F57" s="82" t="s">
        <v>36</v>
      </c>
      <c r="G57" s="98" t="s">
        <v>36</v>
      </c>
      <c r="H57" s="82" t="s">
        <v>36</v>
      </c>
      <c r="I57" s="82" t="s">
        <v>36</v>
      </c>
      <c r="J57" s="82" t="s">
        <v>36</v>
      </c>
    </row>
    <row r="58" spans="1:10" x14ac:dyDescent="0.3">
      <c r="A58" s="127" t="s">
        <v>65</v>
      </c>
      <c r="B58" s="58">
        <v>3</v>
      </c>
      <c r="C58" s="98">
        <v>0</v>
      </c>
      <c r="D58" s="82">
        <f>C58/B58</f>
        <v>0</v>
      </c>
      <c r="E58" s="98">
        <v>0</v>
      </c>
      <c r="F58" s="82">
        <f>E58/B58</f>
        <v>0</v>
      </c>
      <c r="G58" s="98">
        <v>3</v>
      </c>
      <c r="H58" s="82">
        <f>G58/B58</f>
        <v>1</v>
      </c>
      <c r="I58" s="55">
        <f>SUM(C58,E58,G58)</f>
        <v>3</v>
      </c>
      <c r="J58" s="82">
        <f>I58/B58</f>
        <v>1</v>
      </c>
    </row>
    <row r="59" spans="1:10" x14ac:dyDescent="0.3">
      <c r="A59" s="127" t="s">
        <v>66</v>
      </c>
      <c r="B59" s="58">
        <v>13</v>
      </c>
      <c r="C59" s="98">
        <v>0</v>
      </c>
      <c r="D59" s="82">
        <f>C59/B59</f>
        <v>0</v>
      </c>
      <c r="E59" s="98">
        <v>0</v>
      </c>
      <c r="F59" s="82">
        <f>E59/B59</f>
        <v>0</v>
      </c>
      <c r="G59" s="98">
        <v>0</v>
      </c>
      <c r="H59" s="82">
        <f>G59/B59</f>
        <v>0</v>
      </c>
      <c r="I59" s="55">
        <f>SUM(C59,E59,G59)</f>
        <v>0</v>
      </c>
      <c r="J59" s="82">
        <f>I59/B59</f>
        <v>0</v>
      </c>
    </row>
    <row r="60" spans="1:10" s="52" customFormat="1" x14ac:dyDescent="0.3">
      <c r="A60" s="129" t="s">
        <v>74</v>
      </c>
      <c r="B60" s="85">
        <f>SUM(B4:B59)</f>
        <v>672</v>
      </c>
      <c r="C60" s="85">
        <f>SUM(C4:C59)</f>
        <v>139</v>
      </c>
      <c r="D60" s="105">
        <f>C60/B60</f>
        <v>0.20684523809523808</v>
      </c>
      <c r="E60" s="85">
        <f>SUM(E4:E59)</f>
        <v>168</v>
      </c>
      <c r="F60" s="105">
        <f>E60/B60</f>
        <v>0.25</v>
      </c>
      <c r="G60" s="85">
        <f>SUM(G4:G59)</f>
        <v>39</v>
      </c>
      <c r="H60" s="105">
        <f>G60/B60</f>
        <v>5.8035714285714288E-2</v>
      </c>
      <c r="I60" s="76">
        <f>SUM(I4:I59)</f>
        <v>346</v>
      </c>
      <c r="J60" s="105">
        <f>I60/B60</f>
        <v>0.51488095238095233</v>
      </c>
    </row>
    <row r="61" spans="1:10" x14ac:dyDescent="0.3">
      <c r="A61" s="125"/>
      <c r="B61" s="46" t="s">
        <v>133</v>
      </c>
      <c r="C61" s="46" t="s">
        <v>133</v>
      </c>
      <c r="D61" s="49" t="s">
        <v>9</v>
      </c>
      <c r="E61" s="46" t="s">
        <v>133</v>
      </c>
      <c r="F61" s="49" t="s">
        <v>9</v>
      </c>
      <c r="G61" s="46" t="s">
        <v>133</v>
      </c>
      <c r="H61" s="49" t="s">
        <v>9</v>
      </c>
      <c r="I61" s="46" t="s">
        <v>133</v>
      </c>
      <c r="J61" s="126" t="s">
        <v>9</v>
      </c>
    </row>
    <row r="62" spans="1:10" ht="75.599999999999994" customHeight="1" x14ac:dyDescent="0.3">
      <c r="A62" s="125"/>
      <c r="B62" s="46" t="s">
        <v>128</v>
      </c>
      <c r="C62" s="156" t="s">
        <v>129</v>
      </c>
      <c r="D62" s="156"/>
      <c r="E62" s="157" t="s">
        <v>130</v>
      </c>
      <c r="F62" s="157"/>
      <c r="G62" s="158" t="s">
        <v>131</v>
      </c>
      <c r="H62" s="158"/>
      <c r="I62" s="159" t="s">
        <v>132</v>
      </c>
      <c r="J62" s="159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2FB93-0065-47E9-A7FE-264BB8D24F7F}">
  <dimension ref="A1:J62"/>
  <sheetViews>
    <sheetView zoomScale="71" zoomScaleNormal="70" workbookViewId="0">
      <selection activeCell="B1" sqref="B1"/>
    </sheetView>
  </sheetViews>
  <sheetFormatPr defaultColWidth="8.88671875" defaultRowHeight="14.4" x14ac:dyDescent="0.3"/>
  <cols>
    <col min="1" max="1" width="33.88671875" style="47" customWidth="1"/>
    <col min="2" max="2" width="17.44140625" style="7" customWidth="1"/>
    <col min="3" max="3" width="26.88671875" style="51" customWidth="1"/>
    <col min="4" max="4" width="9.109375" style="47" customWidth="1"/>
    <col min="5" max="5" width="24" style="51" customWidth="1"/>
    <col min="6" max="6" width="8.88671875" style="47" customWidth="1"/>
    <col min="7" max="7" width="25.44140625" style="51" customWidth="1"/>
    <col min="8" max="8" width="11.44140625" style="47" customWidth="1"/>
    <col min="9" max="9" width="24" style="51" customWidth="1"/>
    <col min="10" max="16384" width="8.88671875" style="47"/>
  </cols>
  <sheetData>
    <row r="1" spans="1:10" ht="75.599999999999994" customHeight="1" x14ac:dyDescent="0.3">
      <c r="A1" s="45" t="s">
        <v>115</v>
      </c>
      <c r="B1" s="46" t="s">
        <v>135</v>
      </c>
      <c r="C1" s="156" t="s">
        <v>136</v>
      </c>
      <c r="D1" s="156"/>
      <c r="E1" s="157" t="s">
        <v>137</v>
      </c>
      <c r="F1" s="157"/>
      <c r="G1" s="158" t="s">
        <v>138</v>
      </c>
      <c r="H1" s="158"/>
      <c r="I1" s="159" t="s">
        <v>139</v>
      </c>
      <c r="J1" s="159"/>
    </row>
    <row r="2" spans="1:10" s="18" customFormat="1" x14ac:dyDescent="0.25">
      <c r="A2" s="37" t="s">
        <v>97</v>
      </c>
      <c r="B2" s="120">
        <v>2018</v>
      </c>
      <c r="C2" s="133">
        <v>250</v>
      </c>
      <c r="D2" s="133"/>
      <c r="E2" s="133">
        <v>250</v>
      </c>
      <c r="F2" s="133"/>
      <c r="G2" s="133">
        <v>250</v>
      </c>
      <c r="H2" s="133"/>
      <c r="I2" s="133">
        <v>250</v>
      </c>
      <c r="J2" s="133"/>
    </row>
    <row r="3" spans="1:10" ht="26.4" x14ac:dyDescent="0.3">
      <c r="A3" s="45" t="s">
        <v>7</v>
      </c>
      <c r="B3" s="46" t="s">
        <v>134</v>
      </c>
      <c r="C3" s="46" t="s">
        <v>134</v>
      </c>
      <c r="D3" s="49" t="s">
        <v>9</v>
      </c>
      <c r="E3" s="46" t="s">
        <v>134</v>
      </c>
      <c r="F3" s="49" t="s">
        <v>9</v>
      </c>
      <c r="G3" s="46" t="s">
        <v>134</v>
      </c>
      <c r="H3" s="49" t="s">
        <v>9</v>
      </c>
      <c r="I3" s="46" t="s">
        <v>134</v>
      </c>
      <c r="J3" s="50" t="s">
        <v>9</v>
      </c>
    </row>
    <row r="4" spans="1:10" x14ac:dyDescent="0.3">
      <c r="A4" s="47" t="s">
        <v>10</v>
      </c>
      <c r="B4" s="58">
        <v>4365625</v>
      </c>
      <c r="C4" s="58">
        <v>1513976</v>
      </c>
      <c r="D4" s="96">
        <f>IFERROR(C4/B4,0)</f>
        <v>0.34679478883321402</v>
      </c>
      <c r="E4" s="58">
        <v>546754</v>
      </c>
      <c r="F4" s="96">
        <f>IFERROR(E4/B4,0)</f>
        <v>0.12524071581961346</v>
      </c>
      <c r="G4" s="58">
        <v>0</v>
      </c>
      <c r="H4" s="96">
        <f>IFERROR(G4/B4,0)</f>
        <v>0</v>
      </c>
      <c r="I4" s="55">
        <f t="shared" ref="I4:I35" si="0">SUM(C4,E4,G4)</f>
        <v>2060730</v>
      </c>
      <c r="J4" s="96">
        <f>IFERROR(I4/B4,0)</f>
        <v>0.47203550465282751</v>
      </c>
    </row>
    <row r="5" spans="1:10" x14ac:dyDescent="0.3">
      <c r="A5" s="47" t="s">
        <v>11</v>
      </c>
      <c r="B5" s="58" t="s">
        <v>36</v>
      </c>
      <c r="C5" s="58" t="s">
        <v>36</v>
      </c>
      <c r="D5" s="65" t="s">
        <v>36</v>
      </c>
      <c r="E5" s="58" t="s">
        <v>36</v>
      </c>
      <c r="F5" s="65" t="s">
        <v>36</v>
      </c>
      <c r="G5" s="58" t="s">
        <v>36</v>
      </c>
      <c r="H5" s="65" t="s">
        <v>36</v>
      </c>
      <c r="I5" s="55">
        <f t="shared" si="0"/>
        <v>0</v>
      </c>
      <c r="J5" s="65" t="s">
        <v>36</v>
      </c>
    </row>
    <row r="6" spans="1:10" x14ac:dyDescent="0.3">
      <c r="A6" s="47" t="s">
        <v>12</v>
      </c>
      <c r="B6" s="58">
        <v>2194364</v>
      </c>
      <c r="C6" s="58">
        <v>1844484</v>
      </c>
      <c r="D6" s="96">
        <f>IFERROR(C6/B6,0)</f>
        <v>0.84055516769323591</v>
      </c>
      <c r="E6" s="58">
        <v>349880</v>
      </c>
      <c r="F6" s="96">
        <f>IFERROR(E6/B6,0)</f>
        <v>0.15944483230676407</v>
      </c>
      <c r="G6" s="58">
        <v>0</v>
      </c>
      <c r="H6" s="96">
        <f>IFERROR(G6/B6,0)</f>
        <v>0</v>
      </c>
      <c r="I6" s="55">
        <f t="shared" si="0"/>
        <v>2194364</v>
      </c>
      <c r="J6" s="96">
        <f>IFERROR(I6/B6,0)</f>
        <v>1</v>
      </c>
    </row>
    <row r="7" spans="1:10" x14ac:dyDescent="0.3">
      <c r="A7" s="47" t="s">
        <v>13</v>
      </c>
      <c r="B7" s="58">
        <v>103853820</v>
      </c>
      <c r="C7" s="58">
        <v>1064994</v>
      </c>
      <c r="D7" s="65" t="s">
        <v>36</v>
      </c>
      <c r="E7" s="58">
        <v>8240</v>
      </c>
      <c r="F7" s="65" t="s">
        <v>36</v>
      </c>
      <c r="G7" s="58">
        <v>0</v>
      </c>
      <c r="H7" s="65" t="s">
        <v>36</v>
      </c>
      <c r="I7" s="55">
        <f t="shared" si="0"/>
        <v>1073234</v>
      </c>
      <c r="J7" s="65" t="s">
        <v>36</v>
      </c>
    </row>
    <row r="8" spans="1:10" x14ac:dyDescent="0.3">
      <c r="A8" s="47" t="s">
        <v>14</v>
      </c>
      <c r="B8" s="58">
        <v>2803323</v>
      </c>
      <c r="C8" s="58">
        <v>2288335</v>
      </c>
      <c r="D8" s="96">
        <f>IFERROR(C8/B8,0)</f>
        <v>0.81629373425752227</v>
      </c>
      <c r="E8" s="58">
        <v>0</v>
      </c>
      <c r="F8" s="96">
        <f>IFERROR(E8/B8,0)</f>
        <v>0</v>
      </c>
      <c r="G8" s="58">
        <v>0</v>
      </c>
      <c r="H8" s="96">
        <f>IFERROR(G8/B8,0)</f>
        <v>0</v>
      </c>
      <c r="I8" s="55">
        <f t="shared" si="0"/>
        <v>2288335</v>
      </c>
      <c r="J8" s="96">
        <f>IFERROR(I8/B8,0)</f>
        <v>0.81629373425752227</v>
      </c>
    </row>
    <row r="9" spans="1:10" x14ac:dyDescent="0.3">
      <c r="A9" s="47" t="s">
        <v>15</v>
      </c>
      <c r="B9" s="58">
        <v>9831038</v>
      </c>
      <c r="C9" s="58">
        <v>3946137</v>
      </c>
      <c r="D9" s="96">
        <f>IFERROR(C9/B9,0)</f>
        <v>0.40139576309236114</v>
      </c>
      <c r="E9" s="58">
        <v>0</v>
      </c>
      <c r="F9" s="96">
        <f>IFERROR(E9/B9,0)</f>
        <v>0</v>
      </c>
      <c r="G9" s="58">
        <v>0</v>
      </c>
      <c r="H9" s="96">
        <f>IFERROR(G9/B9,0)</f>
        <v>0</v>
      </c>
      <c r="I9" s="55">
        <f t="shared" si="0"/>
        <v>3946137</v>
      </c>
      <c r="J9" s="96">
        <f>IFERROR(I9/B9,0)</f>
        <v>0.40139576309236114</v>
      </c>
    </row>
    <row r="10" spans="1:10" x14ac:dyDescent="0.3">
      <c r="A10" s="47" t="s">
        <v>16</v>
      </c>
      <c r="B10" s="58">
        <v>1275263</v>
      </c>
      <c r="C10" s="58">
        <v>25974</v>
      </c>
      <c r="D10" s="96">
        <f>IFERROR(C10/B10,0)</f>
        <v>2.0367563396726792E-2</v>
      </c>
      <c r="E10" s="58">
        <v>0</v>
      </c>
      <c r="F10" s="96">
        <f>IFERROR(E10/B10,0)</f>
        <v>0</v>
      </c>
      <c r="G10" s="58">
        <v>0</v>
      </c>
      <c r="H10" s="96">
        <f>IFERROR(G10/B10,0)</f>
        <v>0</v>
      </c>
      <c r="I10" s="55">
        <f t="shared" si="0"/>
        <v>25974</v>
      </c>
      <c r="J10" s="96">
        <f>IFERROR(I10/B10,0)</f>
        <v>2.0367563396726792E-2</v>
      </c>
    </row>
    <row r="11" spans="1:10" x14ac:dyDescent="0.3">
      <c r="A11" s="47" t="s">
        <v>17</v>
      </c>
      <c r="B11" s="58">
        <v>42042</v>
      </c>
      <c r="C11" s="58">
        <v>0</v>
      </c>
      <c r="D11" s="65" t="s">
        <v>36</v>
      </c>
      <c r="E11" s="58">
        <v>0</v>
      </c>
      <c r="F11" s="65" t="s">
        <v>36</v>
      </c>
      <c r="G11" s="58">
        <v>0</v>
      </c>
      <c r="H11" s="65" t="s">
        <v>36</v>
      </c>
      <c r="I11" s="55">
        <f t="shared" si="0"/>
        <v>0</v>
      </c>
      <c r="J11" s="65" t="s">
        <v>36</v>
      </c>
    </row>
    <row r="12" spans="1:10" x14ac:dyDescent="0.3">
      <c r="A12" s="47" t="s">
        <v>18</v>
      </c>
      <c r="B12" s="58">
        <v>7807690</v>
      </c>
      <c r="C12" s="58">
        <v>0</v>
      </c>
      <c r="D12" s="96">
        <f>IFERROR(C12/B12,0)</f>
        <v>0</v>
      </c>
      <c r="E12" s="58">
        <v>0</v>
      </c>
      <c r="F12" s="96">
        <f>IFERROR(E12/B12,0)</f>
        <v>0</v>
      </c>
      <c r="G12" s="58">
        <v>0</v>
      </c>
      <c r="H12" s="96">
        <f>IFERROR(G12/B12,0)</f>
        <v>0</v>
      </c>
      <c r="I12" s="55">
        <f t="shared" si="0"/>
        <v>0</v>
      </c>
      <c r="J12" s="96">
        <f>IFERROR(I12/B12,0)</f>
        <v>0</v>
      </c>
    </row>
    <row r="13" spans="1:10" x14ac:dyDescent="0.3">
      <c r="A13" s="47" t="s">
        <v>19</v>
      </c>
      <c r="B13" s="58">
        <v>91950665</v>
      </c>
      <c r="C13" s="58">
        <v>20671972</v>
      </c>
      <c r="D13" s="96">
        <f>IFERROR(C13/B13,0)</f>
        <v>0.22481590535533374</v>
      </c>
      <c r="E13" s="58">
        <v>2935448</v>
      </c>
      <c r="F13" s="96">
        <f>IFERROR(E13/B13,0)</f>
        <v>3.1924162810568035E-2</v>
      </c>
      <c r="G13" s="58">
        <v>139164</v>
      </c>
      <c r="H13" s="96">
        <f>IFERROR(G13/B13,0)</f>
        <v>1.5134637688590941E-3</v>
      </c>
      <c r="I13" s="55">
        <f t="shared" si="0"/>
        <v>23746584</v>
      </c>
      <c r="J13" s="96">
        <f>IFERROR(I13/B13,0)</f>
        <v>0.25825353193476086</v>
      </c>
    </row>
    <row r="14" spans="1:10" x14ac:dyDescent="0.3">
      <c r="A14" s="47" t="s">
        <v>20</v>
      </c>
      <c r="B14" s="58" t="s">
        <v>36</v>
      </c>
      <c r="C14" s="58" t="s">
        <v>36</v>
      </c>
      <c r="D14" s="65" t="s">
        <v>36</v>
      </c>
      <c r="E14" s="58" t="s">
        <v>36</v>
      </c>
      <c r="F14" s="65" t="s">
        <v>36</v>
      </c>
      <c r="G14" s="58" t="s">
        <v>36</v>
      </c>
      <c r="H14" s="65" t="s">
        <v>36</v>
      </c>
      <c r="I14" s="55">
        <f t="shared" si="0"/>
        <v>0</v>
      </c>
      <c r="J14" s="65" t="s">
        <v>36</v>
      </c>
    </row>
    <row r="15" spans="1:10" x14ac:dyDescent="0.3">
      <c r="A15" s="47" t="s">
        <v>21</v>
      </c>
      <c r="B15" s="58" t="s">
        <v>36</v>
      </c>
      <c r="C15" s="58" t="s">
        <v>36</v>
      </c>
      <c r="D15" s="96">
        <f>IFERROR(C15/B15,0)</f>
        <v>0</v>
      </c>
      <c r="E15" s="58" t="s">
        <v>36</v>
      </c>
      <c r="F15" s="96">
        <f>IFERROR(E15/B15,0)</f>
        <v>0</v>
      </c>
      <c r="G15" s="58" t="s">
        <v>36</v>
      </c>
      <c r="H15" s="96">
        <f>IFERROR(G15/B15,0)</f>
        <v>0</v>
      </c>
      <c r="I15" s="55">
        <f t="shared" si="0"/>
        <v>0</v>
      </c>
      <c r="J15" s="96">
        <f>IFERROR(I15/B15,0)</f>
        <v>0</v>
      </c>
    </row>
    <row r="16" spans="1:10" x14ac:dyDescent="0.3">
      <c r="A16" s="47" t="s">
        <v>22</v>
      </c>
      <c r="B16" s="58">
        <v>20665</v>
      </c>
      <c r="C16" s="58">
        <v>19141</v>
      </c>
      <c r="D16" s="65" t="s">
        <v>36</v>
      </c>
      <c r="E16" s="58">
        <v>0</v>
      </c>
      <c r="F16" s="65" t="s">
        <v>36</v>
      </c>
      <c r="G16" s="58">
        <v>0</v>
      </c>
      <c r="H16" s="65" t="s">
        <v>36</v>
      </c>
      <c r="I16" s="55">
        <f t="shared" si="0"/>
        <v>19141</v>
      </c>
      <c r="J16" s="65" t="s">
        <v>36</v>
      </c>
    </row>
    <row r="17" spans="1:10" x14ac:dyDescent="0.3">
      <c r="A17" s="47" t="s">
        <v>23</v>
      </c>
      <c r="B17" s="58" t="s">
        <v>36</v>
      </c>
      <c r="C17" s="58" t="s">
        <v>36</v>
      </c>
      <c r="D17" s="65" t="s">
        <v>36</v>
      </c>
      <c r="E17" s="58" t="s">
        <v>36</v>
      </c>
      <c r="F17" s="65" t="s">
        <v>36</v>
      </c>
      <c r="G17" s="58" t="s">
        <v>36</v>
      </c>
      <c r="H17" s="65" t="s">
        <v>36</v>
      </c>
      <c r="I17" s="55">
        <f t="shared" si="0"/>
        <v>0</v>
      </c>
      <c r="J17" s="65" t="s">
        <v>36</v>
      </c>
    </row>
    <row r="18" spans="1:10" x14ac:dyDescent="0.3">
      <c r="A18" s="47" t="s">
        <v>24</v>
      </c>
      <c r="B18" s="58">
        <v>1060357</v>
      </c>
      <c r="C18" s="58">
        <v>563221</v>
      </c>
      <c r="D18" s="96">
        <f>IFERROR(C18/B18,0)</f>
        <v>0.53116167479443244</v>
      </c>
      <c r="E18" s="58">
        <v>420846</v>
      </c>
      <c r="F18" s="96">
        <f>IFERROR(E18/B18,0)</f>
        <v>0.39689085845616145</v>
      </c>
      <c r="G18" s="58">
        <v>0</v>
      </c>
      <c r="H18" s="96">
        <f>IFERROR(G18/B18,0)</f>
        <v>0</v>
      </c>
      <c r="I18" s="55">
        <f t="shared" si="0"/>
        <v>984067</v>
      </c>
      <c r="J18" s="96">
        <f>IFERROR(I18/B18,0)</f>
        <v>0.92805253325059389</v>
      </c>
    </row>
    <row r="19" spans="1:10" x14ac:dyDescent="0.3">
      <c r="A19" s="47" t="s">
        <v>25</v>
      </c>
      <c r="B19" s="58" t="s">
        <v>36</v>
      </c>
      <c r="C19" s="58" t="s">
        <v>36</v>
      </c>
      <c r="D19" s="65" t="s">
        <v>36</v>
      </c>
      <c r="E19" s="58" t="s">
        <v>36</v>
      </c>
      <c r="F19" s="65" t="s">
        <v>36</v>
      </c>
      <c r="G19" s="58" t="s">
        <v>36</v>
      </c>
      <c r="H19" s="65" t="s">
        <v>36</v>
      </c>
      <c r="I19" s="55">
        <f t="shared" si="0"/>
        <v>0</v>
      </c>
      <c r="J19" s="65" t="s">
        <v>36</v>
      </c>
    </row>
    <row r="20" spans="1:10" x14ac:dyDescent="0.3">
      <c r="A20" s="47" t="s">
        <v>26</v>
      </c>
      <c r="B20" s="58">
        <v>91806549</v>
      </c>
      <c r="C20" s="58">
        <v>4780585</v>
      </c>
      <c r="D20" s="96">
        <f>IFERROR(C20/B20,0)</f>
        <v>5.2072374488229593E-2</v>
      </c>
      <c r="E20" s="58">
        <v>0</v>
      </c>
      <c r="F20" s="96">
        <f>IFERROR(E20/B20,0)</f>
        <v>0</v>
      </c>
      <c r="G20" s="58">
        <v>0</v>
      </c>
      <c r="H20" s="96">
        <f>IFERROR(G20/B20,0)</f>
        <v>0</v>
      </c>
      <c r="I20" s="55">
        <f t="shared" si="0"/>
        <v>4780585</v>
      </c>
      <c r="J20" s="96">
        <f>IFERROR(I20/B20,0)</f>
        <v>5.2072374488229593E-2</v>
      </c>
    </row>
    <row r="21" spans="1:10" x14ac:dyDescent="0.3">
      <c r="A21" s="47" t="s">
        <v>27</v>
      </c>
      <c r="B21" s="58">
        <v>40089586</v>
      </c>
      <c r="C21" s="58">
        <v>16373688</v>
      </c>
      <c r="D21" s="96">
        <f>IFERROR(C21/B21,0)</f>
        <v>0.40842746542705627</v>
      </c>
      <c r="E21" s="58">
        <v>3093827</v>
      </c>
      <c r="F21" s="96">
        <f>IFERROR(E21/B21,0)</f>
        <v>7.7172834860404896E-2</v>
      </c>
      <c r="G21" s="58">
        <v>184711</v>
      </c>
      <c r="H21" s="96">
        <f>IFERROR(G21/B21,0)</f>
        <v>4.6074559113681041E-3</v>
      </c>
      <c r="I21" s="55">
        <f t="shared" si="0"/>
        <v>19652226</v>
      </c>
      <c r="J21" s="96">
        <f>IFERROR(I21/B21,0)</f>
        <v>0.49020775619882928</v>
      </c>
    </row>
    <row r="22" spans="1:10" x14ac:dyDescent="0.3">
      <c r="A22" s="47" t="s">
        <v>28</v>
      </c>
      <c r="B22" s="58">
        <v>32071605</v>
      </c>
      <c r="C22" s="58">
        <v>21814367</v>
      </c>
      <c r="D22" s="96">
        <f>IFERROR(C22/B22,0)</f>
        <v>0.68017696650978332</v>
      </c>
      <c r="E22" s="58">
        <v>4241131</v>
      </c>
      <c r="F22" s="96">
        <f>IFERROR(E22/B22,0)</f>
        <v>0.13223943734652507</v>
      </c>
      <c r="G22" s="58">
        <v>0</v>
      </c>
      <c r="H22" s="96">
        <f>IFERROR(G22/B22,0)</f>
        <v>0</v>
      </c>
      <c r="I22" s="55">
        <f t="shared" si="0"/>
        <v>26055498</v>
      </c>
      <c r="J22" s="96">
        <f>IFERROR(I22/B22,0)</f>
        <v>0.81241640385630842</v>
      </c>
    </row>
    <row r="23" spans="1:10" x14ac:dyDescent="0.3">
      <c r="A23" s="47" t="s">
        <v>29</v>
      </c>
      <c r="B23" s="58">
        <v>6777990</v>
      </c>
      <c r="C23" s="58">
        <v>4472186</v>
      </c>
      <c r="D23" s="96">
        <f>IFERROR(C23/B23,0)</f>
        <v>0.65981006168495382</v>
      </c>
      <c r="E23" s="58">
        <v>1933302</v>
      </c>
      <c r="F23" s="96">
        <f>IFERROR(E23/B23,0)</f>
        <v>0.2852323476428853</v>
      </c>
      <c r="G23" s="58">
        <v>273146</v>
      </c>
      <c r="H23" s="96">
        <f>IFERROR(G23/B23,0)</f>
        <v>4.0298967688060912E-2</v>
      </c>
      <c r="I23" s="55">
        <f t="shared" si="0"/>
        <v>6678634</v>
      </c>
      <c r="J23" s="96">
        <f>IFERROR(I23/B23,0)</f>
        <v>0.98534137701589997</v>
      </c>
    </row>
    <row r="24" spans="1:10" x14ac:dyDescent="0.3">
      <c r="A24" s="47" t="s">
        <v>30</v>
      </c>
      <c r="B24" s="58">
        <v>26964558</v>
      </c>
      <c r="C24" s="58">
        <v>3726187</v>
      </c>
      <c r="D24" s="96">
        <f>IFERROR(C24/B24,0)</f>
        <v>0.13818832112879431</v>
      </c>
      <c r="E24" s="58">
        <v>0</v>
      </c>
      <c r="F24" s="96">
        <f>IFERROR(E24/B24,0)</f>
        <v>0</v>
      </c>
      <c r="G24" s="58">
        <v>0</v>
      </c>
      <c r="H24" s="96">
        <f>IFERROR(G24/B24,0)</f>
        <v>0</v>
      </c>
      <c r="I24" s="55">
        <f t="shared" si="0"/>
        <v>3726187</v>
      </c>
      <c r="J24" s="96">
        <f>IFERROR(I24/B24,0)</f>
        <v>0.13818832112879431</v>
      </c>
    </row>
    <row r="25" spans="1:10" x14ac:dyDescent="0.3">
      <c r="A25" s="47" t="s">
        <v>31</v>
      </c>
      <c r="B25" s="58" t="s">
        <v>36</v>
      </c>
      <c r="C25" s="58" t="s">
        <v>36</v>
      </c>
      <c r="D25" s="65" t="s">
        <v>36</v>
      </c>
      <c r="E25" s="58" t="s">
        <v>36</v>
      </c>
      <c r="F25" s="65" t="s">
        <v>36</v>
      </c>
      <c r="G25" s="58" t="s">
        <v>36</v>
      </c>
      <c r="H25" s="65" t="s">
        <v>36</v>
      </c>
      <c r="I25" s="55">
        <f t="shared" si="0"/>
        <v>0</v>
      </c>
      <c r="J25" s="65" t="s">
        <v>36</v>
      </c>
    </row>
    <row r="26" spans="1:10" x14ac:dyDescent="0.3">
      <c r="A26" s="47" t="s">
        <v>32</v>
      </c>
      <c r="B26" s="58">
        <v>235396</v>
      </c>
      <c r="C26" s="58">
        <v>228954</v>
      </c>
      <c r="D26" s="96">
        <f>IFERROR(C26/B26,0)</f>
        <v>0.97263334975955407</v>
      </c>
      <c r="E26" s="58">
        <v>6442</v>
      </c>
      <c r="F26" s="96">
        <f>IFERROR(E26/B26,0)</f>
        <v>2.7366650240445888E-2</v>
      </c>
      <c r="G26" s="58">
        <v>0</v>
      </c>
      <c r="H26" s="96">
        <f>IFERROR(G26/B26,0)</f>
        <v>0</v>
      </c>
      <c r="I26" s="55">
        <f t="shared" si="0"/>
        <v>235396</v>
      </c>
      <c r="J26" s="96">
        <f>IFERROR(I26/B26,0)</f>
        <v>1</v>
      </c>
    </row>
    <row r="27" spans="1:10" x14ac:dyDescent="0.3">
      <c r="A27" s="47" t="s">
        <v>33</v>
      </c>
      <c r="B27" s="58">
        <v>8618766</v>
      </c>
      <c r="C27" s="58">
        <v>1501714</v>
      </c>
      <c r="D27" s="96">
        <f>IFERROR(C27/B27,0)</f>
        <v>0.1742377040982433</v>
      </c>
      <c r="E27" s="58">
        <v>0</v>
      </c>
      <c r="F27" s="96">
        <f>IFERROR(E27/B27,0)</f>
        <v>0</v>
      </c>
      <c r="G27" s="58">
        <v>0</v>
      </c>
      <c r="H27" s="96">
        <f>IFERROR(G27/B27,0)</f>
        <v>0</v>
      </c>
      <c r="I27" s="55">
        <f t="shared" si="0"/>
        <v>1501714</v>
      </c>
      <c r="J27" s="96">
        <f>IFERROR(I27/B27,0)</f>
        <v>0.1742377040982433</v>
      </c>
    </row>
    <row r="28" spans="1:10" x14ac:dyDescent="0.3">
      <c r="A28" s="47" t="s">
        <v>34</v>
      </c>
      <c r="B28" s="58">
        <v>10360765</v>
      </c>
      <c r="C28" s="58">
        <v>0</v>
      </c>
      <c r="D28" s="96">
        <f>IFERROR(C28/B28,0)</f>
        <v>0</v>
      </c>
      <c r="E28" s="58">
        <v>0</v>
      </c>
      <c r="F28" s="96">
        <f>IFERROR(E28/B28,0)</f>
        <v>0</v>
      </c>
      <c r="G28" s="58">
        <v>0</v>
      </c>
      <c r="H28" s="96">
        <f>IFERROR(G28/B28,0)</f>
        <v>0</v>
      </c>
      <c r="I28" s="55">
        <f t="shared" si="0"/>
        <v>0</v>
      </c>
      <c r="J28" s="96">
        <f>IFERROR(I28/B28,0)</f>
        <v>0</v>
      </c>
    </row>
    <row r="29" spans="1:10" x14ac:dyDescent="0.3">
      <c r="A29" s="47" t="s">
        <v>35</v>
      </c>
      <c r="B29" s="58">
        <v>14648</v>
      </c>
      <c r="C29" s="58">
        <v>0</v>
      </c>
      <c r="D29" s="65" t="s">
        <v>36</v>
      </c>
      <c r="E29" s="58">
        <v>0</v>
      </c>
      <c r="F29" s="65" t="s">
        <v>36</v>
      </c>
      <c r="G29" s="58">
        <v>0</v>
      </c>
      <c r="H29" s="65" t="s">
        <v>36</v>
      </c>
      <c r="I29" s="55">
        <f t="shared" si="0"/>
        <v>0</v>
      </c>
      <c r="J29" s="65" t="s">
        <v>36</v>
      </c>
    </row>
    <row r="30" spans="1:10" x14ac:dyDescent="0.3">
      <c r="A30" s="47" t="s">
        <v>37</v>
      </c>
      <c r="B30" s="58" t="s">
        <v>36</v>
      </c>
      <c r="C30" s="58" t="s">
        <v>36</v>
      </c>
      <c r="D30" s="65" t="s">
        <v>36</v>
      </c>
      <c r="E30" s="58" t="s">
        <v>36</v>
      </c>
      <c r="F30" s="65" t="s">
        <v>36</v>
      </c>
      <c r="G30" s="58" t="s">
        <v>36</v>
      </c>
      <c r="H30" s="65" t="s">
        <v>36</v>
      </c>
      <c r="I30" s="55">
        <f t="shared" si="0"/>
        <v>0</v>
      </c>
      <c r="J30" s="65" t="s">
        <v>36</v>
      </c>
    </row>
    <row r="31" spans="1:10" x14ac:dyDescent="0.3">
      <c r="A31" s="47" t="s">
        <v>38</v>
      </c>
      <c r="B31" s="58" t="s">
        <v>36</v>
      </c>
      <c r="C31" s="58" t="s">
        <v>36</v>
      </c>
      <c r="D31" s="65" t="s">
        <v>36</v>
      </c>
      <c r="E31" s="58" t="s">
        <v>36</v>
      </c>
      <c r="F31" s="65" t="s">
        <v>36</v>
      </c>
      <c r="G31" s="58" t="s">
        <v>36</v>
      </c>
      <c r="H31" s="65" t="s">
        <v>36</v>
      </c>
      <c r="I31" s="55">
        <f t="shared" si="0"/>
        <v>0</v>
      </c>
      <c r="J31" s="65" t="s">
        <v>36</v>
      </c>
    </row>
    <row r="32" spans="1:10" x14ac:dyDescent="0.3">
      <c r="A32" s="47" t="s">
        <v>39</v>
      </c>
      <c r="B32" s="58">
        <v>10310576</v>
      </c>
      <c r="C32" s="58">
        <v>977308</v>
      </c>
      <c r="D32" s="96">
        <f>IFERROR(C32/B32,0)</f>
        <v>9.4786944977661769E-2</v>
      </c>
      <c r="E32" s="58">
        <v>0</v>
      </c>
      <c r="F32" s="96">
        <f>IFERROR(E32/B32,0)</f>
        <v>0</v>
      </c>
      <c r="G32" s="58">
        <v>0</v>
      </c>
      <c r="H32" s="96">
        <f>IFERROR(G32/B32,0)</f>
        <v>0</v>
      </c>
      <c r="I32" s="55">
        <f t="shared" si="0"/>
        <v>977308</v>
      </c>
      <c r="J32" s="96">
        <f>IFERROR(I32/B32,0)</f>
        <v>9.4786944977661769E-2</v>
      </c>
    </row>
    <row r="33" spans="1:10" x14ac:dyDescent="0.3">
      <c r="A33" s="47" t="s">
        <v>40</v>
      </c>
      <c r="B33" s="58">
        <v>23774233</v>
      </c>
      <c r="C33" s="58">
        <v>17571632</v>
      </c>
      <c r="D33" s="96">
        <f>IFERROR(C33/B33,0)</f>
        <v>0.73910405437685411</v>
      </c>
      <c r="E33" s="58">
        <v>1955090</v>
      </c>
      <c r="F33" s="96">
        <f>IFERROR(E33/B33,0)</f>
        <v>8.2235670862652016E-2</v>
      </c>
      <c r="G33" s="58">
        <v>0</v>
      </c>
      <c r="H33" s="96">
        <f>IFERROR(G33/B33,0)</f>
        <v>0</v>
      </c>
      <c r="I33" s="55">
        <f t="shared" si="0"/>
        <v>19526722</v>
      </c>
      <c r="J33" s="96">
        <f>IFERROR(I33/B33,0)</f>
        <v>0.82133972523950616</v>
      </c>
    </row>
    <row r="34" spans="1:10" x14ac:dyDescent="0.3">
      <c r="A34" s="47" t="s">
        <v>41</v>
      </c>
      <c r="B34" s="58" t="s">
        <v>36</v>
      </c>
      <c r="C34" s="58" t="s">
        <v>36</v>
      </c>
      <c r="D34" s="65" t="s">
        <v>36</v>
      </c>
      <c r="E34" s="58" t="s">
        <v>36</v>
      </c>
      <c r="F34" s="65" t="s">
        <v>36</v>
      </c>
      <c r="G34" s="58" t="s">
        <v>36</v>
      </c>
      <c r="H34" s="65" t="s">
        <v>36</v>
      </c>
      <c r="I34" s="55">
        <f t="shared" si="0"/>
        <v>0</v>
      </c>
      <c r="J34" s="65" t="s">
        <v>36</v>
      </c>
    </row>
    <row r="35" spans="1:10" x14ac:dyDescent="0.3">
      <c r="A35" s="47" t="s">
        <v>42</v>
      </c>
      <c r="B35" s="58">
        <v>3576379</v>
      </c>
      <c r="C35" s="58">
        <v>0</v>
      </c>
      <c r="D35" s="96">
        <f>IFERROR(C35/B35,0)</f>
        <v>0</v>
      </c>
      <c r="E35" s="58">
        <v>0</v>
      </c>
      <c r="F35" s="96">
        <f>IFERROR(E35/B35,0)</f>
        <v>0</v>
      </c>
      <c r="G35" s="58">
        <v>0</v>
      </c>
      <c r="H35" s="96">
        <f>IFERROR(G35/B35,0)</f>
        <v>0</v>
      </c>
      <c r="I35" s="55">
        <f t="shared" si="0"/>
        <v>0</v>
      </c>
      <c r="J35" s="96">
        <f>IFERROR(I35/B35,0)</f>
        <v>0</v>
      </c>
    </row>
    <row r="36" spans="1:10" x14ac:dyDescent="0.3">
      <c r="A36" s="47" t="s">
        <v>43</v>
      </c>
      <c r="B36" s="58" t="s">
        <v>36</v>
      </c>
      <c r="C36" s="58" t="s">
        <v>36</v>
      </c>
      <c r="D36" s="65" t="s">
        <v>36</v>
      </c>
      <c r="E36" s="58" t="s">
        <v>36</v>
      </c>
      <c r="F36" s="65" t="s">
        <v>36</v>
      </c>
      <c r="G36" s="58" t="s">
        <v>36</v>
      </c>
      <c r="H36" s="65" t="s">
        <v>36</v>
      </c>
      <c r="I36" s="55">
        <f t="shared" ref="I36:I59" si="1">SUM(C36,E36,G36)</f>
        <v>0</v>
      </c>
      <c r="J36" s="65" t="s">
        <v>36</v>
      </c>
    </row>
    <row r="37" spans="1:10" x14ac:dyDescent="0.3">
      <c r="A37" s="47" t="s">
        <v>44</v>
      </c>
      <c r="B37" s="58">
        <v>5615136</v>
      </c>
      <c r="C37" s="58">
        <v>4085704</v>
      </c>
      <c r="D37" s="65" t="s">
        <v>36</v>
      </c>
      <c r="E37" s="58">
        <v>433152</v>
      </c>
      <c r="F37" s="65" t="s">
        <v>36</v>
      </c>
      <c r="G37" s="58">
        <v>0</v>
      </c>
      <c r="H37" s="65" t="s">
        <v>36</v>
      </c>
      <c r="I37" s="55">
        <f t="shared" si="1"/>
        <v>4518856</v>
      </c>
      <c r="J37" s="65" t="s">
        <v>36</v>
      </c>
    </row>
    <row r="38" spans="1:10" x14ac:dyDescent="0.3">
      <c r="A38" s="47" t="s">
        <v>45</v>
      </c>
      <c r="B38" s="58" t="s">
        <v>36</v>
      </c>
      <c r="C38" s="58" t="s">
        <v>36</v>
      </c>
      <c r="D38" s="65" t="s">
        <v>36</v>
      </c>
      <c r="E38" s="58" t="s">
        <v>36</v>
      </c>
      <c r="F38" s="65" t="s">
        <v>36</v>
      </c>
      <c r="G38" s="58" t="s">
        <v>36</v>
      </c>
      <c r="H38" s="65" t="s">
        <v>36</v>
      </c>
      <c r="I38" s="55">
        <f t="shared" si="1"/>
        <v>0</v>
      </c>
      <c r="J38" s="65" t="s">
        <v>36</v>
      </c>
    </row>
    <row r="39" spans="1:10" x14ac:dyDescent="0.3">
      <c r="A39" s="47" t="s">
        <v>46</v>
      </c>
      <c r="B39" s="58" t="s">
        <v>36</v>
      </c>
      <c r="C39" s="58" t="s">
        <v>36</v>
      </c>
      <c r="D39" s="65" t="s">
        <v>36</v>
      </c>
      <c r="E39" s="58" t="s">
        <v>36</v>
      </c>
      <c r="F39" s="65" t="s">
        <v>36</v>
      </c>
      <c r="G39" s="58" t="s">
        <v>36</v>
      </c>
      <c r="H39" s="65" t="s">
        <v>36</v>
      </c>
      <c r="I39" s="55">
        <f t="shared" si="1"/>
        <v>0</v>
      </c>
      <c r="J39" s="65" t="s">
        <v>36</v>
      </c>
    </row>
    <row r="40" spans="1:10" x14ac:dyDescent="0.3">
      <c r="A40" s="47" t="s">
        <v>47</v>
      </c>
      <c r="B40" s="58">
        <v>33626704</v>
      </c>
      <c r="C40" s="58">
        <v>13949708</v>
      </c>
      <c r="D40" s="96">
        <f>IFERROR(C40/B40,0)</f>
        <v>0.41484018177933824</v>
      </c>
      <c r="E40" s="58">
        <v>5370852</v>
      </c>
      <c r="F40" s="96">
        <f>IFERROR(E40/B40,0)</f>
        <v>0.15971984646488099</v>
      </c>
      <c r="G40" s="58">
        <v>0</v>
      </c>
      <c r="H40" s="96">
        <f>IFERROR(G40/B40,0)</f>
        <v>0</v>
      </c>
      <c r="I40" s="55">
        <f t="shared" si="1"/>
        <v>19320560</v>
      </c>
      <c r="J40" s="96">
        <f>IFERROR(I40/B40,0)</f>
        <v>0.57456002824421926</v>
      </c>
    </row>
    <row r="41" spans="1:10" x14ac:dyDescent="0.3">
      <c r="A41" s="47" t="s">
        <v>48</v>
      </c>
      <c r="B41" s="58">
        <v>19201</v>
      </c>
      <c r="C41" s="58">
        <v>0</v>
      </c>
      <c r="D41" s="65" t="s">
        <v>36</v>
      </c>
      <c r="E41" s="58">
        <v>0</v>
      </c>
      <c r="F41" s="65" t="s">
        <v>36</v>
      </c>
      <c r="G41" s="58">
        <v>0</v>
      </c>
      <c r="H41" s="65" t="s">
        <v>36</v>
      </c>
      <c r="I41" s="55">
        <f t="shared" si="1"/>
        <v>0</v>
      </c>
      <c r="J41" s="65" t="s">
        <v>36</v>
      </c>
    </row>
    <row r="42" spans="1:10" x14ac:dyDescent="0.3">
      <c r="A42" s="47" t="s">
        <v>49</v>
      </c>
      <c r="B42" s="58">
        <v>2291277</v>
      </c>
      <c r="C42" s="58">
        <v>1150467</v>
      </c>
      <c r="D42" s="65" t="s">
        <v>36</v>
      </c>
      <c r="E42" s="58">
        <v>79500</v>
      </c>
      <c r="F42" s="65" t="s">
        <v>36</v>
      </c>
      <c r="G42" s="58">
        <v>0</v>
      </c>
      <c r="H42" s="65" t="s">
        <v>36</v>
      </c>
      <c r="I42" s="55">
        <f t="shared" si="1"/>
        <v>1229967</v>
      </c>
      <c r="J42" s="65" t="s">
        <v>36</v>
      </c>
    </row>
    <row r="43" spans="1:10" x14ac:dyDescent="0.3">
      <c r="A43" s="47" t="s">
        <v>50</v>
      </c>
      <c r="B43" s="58">
        <v>5187530</v>
      </c>
      <c r="C43" s="58">
        <v>3072922</v>
      </c>
      <c r="D43" s="96">
        <f>IFERROR(C43/B43,0)</f>
        <v>0.59236708028676466</v>
      </c>
      <c r="E43" s="58">
        <v>2114608</v>
      </c>
      <c r="F43" s="96">
        <f>IFERROR(E43/B43,0)</f>
        <v>0.4076329197132354</v>
      </c>
      <c r="G43" s="58">
        <v>0</v>
      </c>
      <c r="H43" s="96">
        <f>IFERROR(G43/B43,0)</f>
        <v>0</v>
      </c>
      <c r="I43" s="55">
        <f t="shared" si="1"/>
        <v>5187530</v>
      </c>
      <c r="J43" s="96">
        <f>IFERROR(I43/B43,0)</f>
        <v>1</v>
      </c>
    </row>
    <row r="44" spans="1:10" x14ac:dyDescent="0.3">
      <c r="A44" s="47" t="s">
        <v>51</v>
      </c>
      <c r="B44" s="58">
        <v>3027268</v>
      </c>
      <c r="C44" s="58">
        <v>0</v>
      </c>
      <c r="D44" s="96">
        <f>IFERROR(C44/B44,0)</f>
        <v>0</v>
      </c>
      <c r="E44" s="58">
        <v>0</v>
      </c>
      <c r="F44" s="96">
        <f>IFERROR(E44/B44,0)</f>
        <v>0</v>
      </c>
      <c r="G44" s="58">
        <v>0</v>
      </c>
      <c r="H44" s="96">
        <f>IFERROR(G44/B44,0)</f>
        <v>0</v>
      </c>
      <c r="I44" s="55">
        <f t="shared" si="1"/>
        <v>0</v>
      </c>
      <c r="J44" s="96">
        <f>IFERROR(I44/B44,0)</f>
        <v>0</v>
      </c>
    </row>
    <row r="45" spans="1:10" x14ac:dyDescent="0.3">
      <c r="A45" s="47" t="s">
        <v>52</v>
      </c>
      <c r="B45" s="58">
        <v>189917426</v>
      </c>
      <c r="C45" s="58">
        <v>7061984</v>
      </c>
      <c r="D45" s="96">
        <f>IFERROR(C45/B45,0)</f>
        <v>3.7184497224599072E-2</v>
      </c>
      <c r="E45" s="58">
        <v>222178</v>
      </c>
      <c r="F45" s="96">
        <f>IFERROR(E45/B45,0)</f>
        <v>1.1698663186389226E-3</v>
      </c>
      <c r="G45" s="58">
        <v>0</v>
      </c>
      <c r="H45" s="96">
        <f>IFERROR(G45/B45,0)</f>
        <v>0</v>
      </c>
      <c r="I45" s="55">
        <f t="shared" si="1"/>
        <v>7284162</v>
      </c>
      <c r="J45" s="96">
        <f>IFERROR(I45/B45,0)</f>
        <v>3.8354363543237999E-2</v>
      </c>
    </row>
    <row r="46" spans="1:10" x14ac:dyDescent="0.3">
      <c r="A46" s="47" t="s">
        <v>53</v>
      </c>
      <c r="B46" s="58">
        <v>32419</v>
      </c>
      <c r="C46" s="58">
        <v>28429</v>
      </c>
      <c r="D46" s="65" t="s">
        <v>36</v>
      </c>
      <c r="E46" s="58">
        <v>0</v>
      </c>
      <c r="F46" s="65" t="s">
        <v>36</v>
      </c>
      <c r="G46" s="58">
        <v>0</v>
      </c>
      <c r="H46" s="65" t="s">
        <v>36</v>
      </c>
      <c r="I46" s="55">
        <f t="shared" si="1"/>
        <v>28429</v>
      </c>
      <c r="J46" s="65" t="s">
        <v>36</v>
      </c>
    </row>
    <row r="47" spans="1:10" x14ac:dyDescent="0.3">
      <c r="A47" s="47" t="s">
        <v>54</v>
      </c>
      <c r="B47" s="58" t="s">
        <v>36</v>
      </c>
      <c r="C47" s="58" t="s">
        <v>36</v>
      </c>
      <c r="D47" s="96">
        <f>IFERROR(C47/B47,0)</f>
        <v>0</v>
      </c>
      <c r="E47" s="58" t="s">
        <v>36</v>
      </c>
      <c r="F47" s="96">
        <f>IFERROR(E47/B47,0)</f>
        <v>0</v>
      </c>
      <c r="G47" s="58" t="s">
        <v>36</v>
      </c>
      <c r="H47" s="96">
        <f>IFERROR(G47/B47,0)</f>
        <v>0</v>
      </c>
      <c r="I47" s="55">
        <f t="shared" si="1"/>
        <v>0</v>
      </c>
      <c r="J47" s="96">
        <f>IFERROR(I47/B47,0)</f>
        <v>0</v>
      </c>
    </row>
    <row r="48" spans="1:10" x14ac:dyDescent="0.3">
      <c r="A48" s="47" t="s">
        <v>55</v>
      </c>
      <c r="B48" s="58">
        <v>30449</v>
      </c>
      <c r="C48" s="58">
        <v>0</v>
      </c>
      <c r="D48" s="65" t="s">
        <v>36</v>
      </c>
      <c r="E48" s="58">
        <v>30449</v>
      </c>
      <c r="F48" s="65" t="s">
        <v>36</v>
      </c>
      <c r="G48" s="58">
        <v>0</v>
      </c>
      <c r="H48" s="65" t="s">
        <v>36</v>
      </c>
      <c r="I48" s="55">
        <f t="shared" si="1"/>
        <v>30449</v>
      </c>
      <c r="J48" s="65" t="s">
        <v>36</v>
      </c>
    </row>
    <row r="49" spans="1:10" x14ac:dyDescent="0.3">
      <c r="A49" s="47" t="s">
        <v>56</v>
      </c>
      <c r="B49" s="58">
        <v>4996873</v>
      </c>
      <c r="C49" s="58">
        <v>0</v>
      </c>
      <c r="D49" s="96">
        <f>IFERROR(C49/B49,0)</f>
        <v>0</v>
      </c>
      <c r="E49" s="58">
        <v>0</v>
      </c>
      <c r="F49" s="96">
        <f>IFERROR(E49/B49,0)</f>
        <v>0</v>
      </c>
      <c r="G49" s="58">
        <v>0</v>
      </c>
      <c r="H49" s="96">
        <f>IFERROR(G49/B49,0)</f>
        <v>0</v>
      </c>
      <c r="I49" s="55">
        <f t="shared" si="1"/>
        <v>0</v>
      </c>
      <c r="J49" s="96">
        <f>IFERROR(I49/B49,0)</f>
        <v>0</v>
      </c>
    </row>
    <row r="50" spans="1:10" x14ac:dyDescent="0.3">
      <c r="A50" s="47" t="s">
        <v>57</v>
      </c>
      <c r="B50" s="58">
        <v>2995184</v>
      </c>
      <c r="C50" s="58">
        <v>1851277</v>
      </c>
      <c r="D50" s="96">
        <f>IFERROR(C50/B50,0)</f>
        <v>0.61808456508848875</v>
      </c>
      <c r="E50" s="58">
        <v>1143907</v>
      </c>
      <c r="F50" s="96">
        <f>IFERROR(E50/B50,0)</f>
        <v>0.38191543491151125</v>
      </c>
      <c r="G50" s="58">
        <v>0</v>
      </c>
      <c r="H50" s="96">
        <f>IFERROR(G50/B50,0)</f>
        <v>0</v>
      </c>
      <c r="I50" s="55">
        <f t="shared" si="1"/>
        <v>2995184</v>
      </c>
      <c r="J50" s="96">
        <f>IFERROR(I50/B50,0)</f>
        <v>1</v>
      </c>
    </row>
    <row r="51" spans="1:10" x14ac:dyDescent="0.3">
      <c r="A51" s="47" t="s">
        <v>58</v>
      </c>
      <c r="B51" s="58">
        <v>21694148</v>
      </c>
      <c r="C51" s="58">
        <v>619838</v>
      </c>
      <c r="D51" s="96">
        <f>IFERROR(C51/B51,0)</f>
        <v>2.8571668267405568E-2</v>
      </c>
      <c r="E51" s="58">
        <v>0</v>
      </c>
      <c r="F51" s="96">
        <f>IFERROR(E51/B51,0)</f>
        <v>0</v>
      </c>
      <c r="G51" s="58">
        <v>0</v>
      </c>
      <c r="H51" s="96">
        <f>IFERROR(G51/B51,0)</f>
        <v>0</v>
      </c>
      <c r="I51" s="55">
        <f t="shared" si="1"/>
        <v>619838</v>
      </c>
      <c r="J51" s="96">
        <f>IFERROR(I51/B51,0)</f>
        <v>2.8571668267405568E-2</v>
      </c>
    </row>
    <row r="52" spans="1:10" x14ac:dyDescent="0.3">
      <c r="A52" s="47" t="s">
        <v>59</v>
      </c>
      <c r="B52" s="58">
        <v>1740029</v>
      </c>
      <c r="C52" s="58">
        <v>1362842</v>
      </c>
      <c r="D52" s="65" t="s">
        <v>36</v>
      </c>
      <c r="E52" s="58">
        <v>57541</v>
      </c>
      <c r="F52" s="65" t="s">
        <v>36</v>
      </c>
      <c r="G52" s="58">
        <v>0</v>
      </c>
      <c r="H52" s="65" t="s">
        <v>36</v>
      </c>
      <c r="I52" s="55">
        <f t="shared" si="1"/>
        <v>1420383</v>
      </c>
      <c r="J52" s="65" t="s">
        <v>36</v>
      </c>
    </row>
    <row r="53" spans="1:10" x14ac:dyDescent="0.3">
      <c r="A53" s="47" t="s">
        <v>60</v>
      </c>
      <c r="B53" s="58">
        <v>6270</v>
      </c>
      <c r="C53" s="58">
        <v>0</v>
      </c>
      <c r="D53" s="65" t="s">
        <v>36</v>
      </c>
      <c r="E53" s="58">
        <v>6270</v>
      </c>
      <c r="F53" s="65" t="s">
        <v>36</v>
      </c>
      <c r="G53" s="58">
        <v>0</v>
      </c>
      <c r="H53" s="65" t="s">
        <v>36</v>
      </c>
      <c r="I53" s="55">
        <f t="shared" si="1"/>
        <v>6270</v>
      </c>
      <c r="J53" s="65" t="s">
        <v>36</v>
      </c>
    </row>
    <row r="54" spans="1:10" x14ac:dyDescent="0.3">
      <c r="A54" s="47" t="s">
        <v>61</v>
      </c>
      <c r="B54" s="58">
        <v>19445250</v>
      </c>
      <c r="C54" s="58">
        <v>14881348</v>
      </c>
      <c r="D54" s="96">
        <f>IFERROR(C54/B54,0)</f>
        <v>0.76529476350265491</v>
      </c>
      <c r="E54" s="58">
        <v>2790906</v>
      </c>
      <c r="F54" s="96">
        <f>IFERROR(E54/B54,0)</f>
        <v>0.14352636247926873</v>
      </c>
      <c r="G54" s="58">
        <v>0</v>
      </c>
      <c r="H54" s="96">
        <f>IFERROR(G54/B54,0)</f>
        <v>0</v>
      </c>
      <c r="I54" s="55">
        <f t="shared" si="1"/>
        <v>17672254</v>
      </c>
      <c r="J54" s="96">
        <f>IFERROR(I54/B54,0)</f>
        <v>0.90882112598192366</v>
      </c>
    </row>
    <row r="55" spans="1:10" x14ac:dyDescent="0.3">
      <c r="A55" s="47" t="s">
        <v>62</v>
      </c>
      <c r="B55" s="58">
        <v>3545702</v>
      </c>
      <c r="C55" s="58">
        <v>1192792</v>
      </c>
      <c r="D55" s="96">
        <f>IFERROR(C55/B55,0)</f>
        <v>0.33640503347433032</v>
      </c>
      <c r="E55" s="58">
        <v>0</v>
      </c>
      <c r="F55" s="96">
        <f>IFERROR(E55/B55,0)</f>
        <v>0</v>
      </c>
      <c r="G55" s="58">
        <v>0</v>
      </c>
      <c r="H55" s="96">
        <f>IFERROR(G55/B55,0)</f>
        <v>0</v>
      </c>
      <c r="I55" s="55">
        <f t="shared" si="1"/>
        <v>1192792</v>
      </c>
      <c r="J55" s="96">
        <f>IFERROR(I55/B55,0)</f>
        <v>0.33640503347433032</v>
      </c>
    </row>
    <row r="56" spans="1:10" x14ac:dyDescent="0.3">
      <c r="A56" s="47" t="s">
        <v>63</v>
      </c>
      <c r="B56" s="58" t="s">
        <v>36</v>
      </c>
      <c r="C56" s="58" t="s">
        <v>36</v>
      </c>
      <c r="D56" s="65" t="s">
        <v>36</v>
      </c>
      <c r="E56" s="58" t="s">
        <v>36</v>
      </c>
      <c r="F56" s="65" t="s">
        <v>36</v>
      </c>
      <c r="G56" s="58" t="s">
        <v>36</v>
      </c>
      <c r="H56" s="65" t="s">
        <v>36</v>
      </c>
      <c r="I56" s="55">
        <f t="shared" si="1"/>
        <v>0</v>
      </c>
      <c r="J56" s="65" t="s">
        <v>36</v>
      </c>
    </row>
    <row r="57" spans="1:10" x14ac:dyDescent="0.3">
      <c r="A57" s="47" t="s">
        <v>64</v>
      </c>
      <c r="B57" s="58">
        <v>7118516</v>
      </c>
      <c r="C57" s="58">
        <v>3735727</v>
      </c>
      <c r="D57" s="96">
        <f>IFERROR(C57/B57,0)</f>
        <v>0.52479013884354553</v>
      </c>
      <c r="E57" s="58">
        <v>911650</v>
      </c>
      <c r="F57" s="96">
        <f>IFERROR(E57/B57,0)</f>
        <v>0.12806742304154406</v>
      </c>
      <c r="G57" s="58">
        <v>0</v>
      </c>
      <c r="H57" s="96">
        <f>IFERROR(G57/B57,0)</f>
        <v>0</v>
      </c>
      <c r="I57" s="55">
        <f t="shared" si="1"/>
        <v>4647377</v>
      </c>
      <c r="J57" s="96">
        <f>IFERROR(I57/B57,0)</f>
        <v>0.65285756188508959</v>
      </c>
    </row>
    <row r="58" spans="1:10" x14ac:dyDescent="0.3">
      <c r="A58" s="47" t="s">
        <v>65</v>
      </c>
      <c r="B58" s="58">
        <v>40477</v>
      </c>
      <c r="C58" s="58">
        <v>0</v>
      </c>
      <c r="D58" s="65" t="s">
        <v>36</v>
      </c>
      <c r="E58" s="58">
        <v>0</v>
      </c>
      <c r="F58" s="65" t="s">
        <v>36</v>
      </c>
      <c r="G58" s="58">
        <v>40477</v>
      </c>
      <c r="H58" s="65" t="s">
        <v>36</v>
      </c>
      <c r="I58" s="55">
        <f t="shared" si="1"/>
        <v>40477</v>
      </c>
      <c r="J58" s="65" t="s">
        <v>36</v>
      </c>
    </row>
    <row r="59" spans="1:10" x14ac:dyDescent="0.3">
      <c r="A59" s="47" t="s">
        <v>66</v>
      </c>
      <c r="B59" s="58">
        <v>20564134</v>
      </c>
      <c r="C59" s="58">
        <v>1048622</v>
      </c>
      <c r="D59" s="96">
        <f>IFERROR(C59/B59,0)</f>
        <v>5.0992762447472868E-2</v>
      </c>
      <c r="E59" s="58">
        <v>0</v>
      </c>
      <c r="F59" s="96">
        <f>IFERROR(E59/B59,0)</f>
        <v>0</v>
      </c>
      <c r="G59" s="58">
        <v>0</v>
      </c>
      <c r="H59" s="96">
        <f>IFERROR(G59/B59,0)</f>
        <v>0</v>
      </c>
      <c r="I59" s="55">
        <f t="shared" si="1"/>
        <v>1048622</v>
      </c>
      <c r="J59" s="96">
        <f>IFERROR(I59/B59,0)</f>
        <v>5.0992762447472868E-2</v>
      </c>
    </row>
    <row r="60" spans="1:10" s="52" customFormat="1" x14ac:dyDescent="0.3">
      <c r="A60" s="52" t="s">
        <v>74</v>
      </c>
      <c r="B60" s="97">
        <f>SUM(B4:B59)</f>
        <v>801699896</v>
      </c>
      <c r="C60" s="97">
        <f>SUM(C4:C59)</f>
        <v>157426515</v>
      </c>
      <c r="D60" s="95">
        <f>IFERROR(C60/B60,0)</f>
        <v>0.19636589175758107</v>
      </c>
      <c r="E60" s="97">
        <f>SUM(E4:E59)</f>
        <v>28651973</v>
      </c>
      <c r="F60" s="95">
        <f>IFERROR(E60/B60,0)</f>
        <v>3.573902546695603E-2</v>
      </c>
      <c r="G60" s="97">
        <f>SUM(G4:G59)</f>
        <v>637498</v>
      </c>
      <c r="H60" s="95">
        <f>IFERROR(G60/B60,0)</f>
        <v>7.9518283983911109E-4</v>
      </c>
      <c r="I60" s="76">
        <f>SUM(I4:I59)</f>
        <v>186715986</v>
      </c>
      <c r="J60" s="95">
        <f>IFERROR(I60/B60,0)</f>
        <v>0.2329001000643762</v>
      </c>
    </row>
    <row r="61" spans="1:10" x14ac:dyDescent="0.3">
      <c r="A61" s="45"/>
      <c r="B61" s="46" t="s">
        <v>121</v>
      </c>
      <c r="C61" s="46" t="s">
        <v>121</v>
      </c>
      <c r="D61" s="49" t="s">
        <v>9</v>
      </c>
      <c r="E61" s="46" t="s">
        <v>121</v>
      </c>
      <c r="F61" s="49" t="s">
        <v>9</v>
      </c>
      <c r="G61" s="46" t="s">
        <v>121</v>
      </c>
      <c r="H61" s="49" t="s">
        <v>9</v>
      </c>
      <c r="I61" s="46" t="s">
        <v>121</v>
      </c>
      <c r="J61" s="50" t="s">
        <v>9</v>
      </c>
    </row>
    <row r="62" spans="1:10" ht="75.599999999999994" customHeight="1" x14ac:dyDescent="0.3">
      <c r="A62" s="45"/>
      <c r="B62" s="46" t="s">
        <v>135</v>
      </c>
      <c r="C62" s="156" t="s">
        <v>136</v>
      </c>
      <c r="D62" s="156"/>
      <c r="E62" s="157" t="s">
        <v>137</v>
      </c>
      <c r="F62" s="157"/>
      <c r="G62" s="158" t="s">
        <v>138</v>
      </c>
      <c r="H62" s="158"/>
      <c r="I62" s="159" t="s">
        <v>139</v>
      </c>
      <c r="J62" s="159"/>
    </row>
  </sheetData>
  <mergeCells count="12">
    <mergeCell ref="C62:D62"/>
    <mergeCell ref="E62:F62"/>
    <mergeCell ref="G62:H62"/>
    <mergeCell ref="I62:J62"/>
    <mergeCell ref="C1:D1"/>
    <mergeCell ref="E1:F1"/>
    <mergeCell ref="G1:H1"/>
    <mergeCell ref="I1:J1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540C-870C-4EF7-AB48-FCEF620CC689}">
  <dimension ref="A1:J62"/>
  <sheetViews>
    <sheetView topLeftCell="A40" zoomScale="69" zoomScaleNormal="85" workbookViewId="0">
      <selection activeCell="B53" sqref="A1:J62"/>
    </sheetView>
  </sheetViews>
  <sheetFormatPr defaultColWidth="8.88671875" defaultRowHeight="14.4" x14ac:dyDescent="0.3"/>
  <cols>
    <col min="1" max="1" width="41.109375" style="5" bestFit="1" customWidth="1"/>
    <col min="2" max="2" width="14.5546875" style="6" customWidth="1"/>
    <col min="3" max="3" width="27.5546875" style="7" bestFit="1" customWidth="1"/>
    <col min="4" max="4" width="8.88671875" style="8" customWidth="1"/>
    <col min="5" max="5" width="27.5546875" style="7" bestFit="1" customWidth="1"/>
    <col min="6" max="6" width="8.88671875" style="8" customWidth="1"/>
    <col min="7" max="7" width="27.5546875" style="7" bestFit="1" customWidth="1"/>
    <col min="8" max="8" width="8.88671875" style="8" customWidth="1"/>
    <col min="9" max="9" width="16.88671875" style="7" customWidth="1"/>
    <col min="10" max="10" width="8.109375" style="8" customWidth="1"/>
    <col min="11" max="16384" width="8.88671875" style="5"/>
  </cols>
  <sheetData>
    <row r="1" spans="1:10" s="1" customFormat="1" ht="69" customHeight="1" x14ac:dyDescent="0.3">
      <c r="A1" s="1" t="s">
        <v>0</v>
      </c>
      <c r="B1" s="56" t="s">
        <v>1</v>
      </c>
      <c r="C1" s="130" t="s">
        <v>2</v>
      </c>
      <c r="D1" s="130"/>
      <c r="E1" s="131" t="s">
        <v>3</v>
      </c>
      <c r="F1" s="131"/>
      <c r="G1" s="132" t="s">
        <v>4</v>
      </c>
      <c r="H1" s="132"/>
      <c r="I1" s="133" t="s">
        <v>5</v>
      </c>
      <c r="J1" s="133"/>
    </row>
    <row r="2" spans="1:10" s="2" customFormat="1" ht="14.4" customHeight="1" x14ac:dyDescent="0.3">
      <c r="A2" s="2" t="s">
        <v>68</v>
      </c>
      <c r="B2" s="2">
        <v>2020</v>
      </c>
      <c r="C2" s="134">
        <v>475</v>
      </c>
      <c r="D2" s="134"/>
      <c r="E2" s="134">
        <v>475</v>
      </c>
      <c r="F2" s="134"/>
      <c r="G2" s="134">
        <v>475</v>
      </c>
      <c r="H2" s="134"/>
      <c r="I2" s="134">
        <v>475</v>
      </c>
      <c r="J2" s="134"/>
    </row>
    <row r="3" spans="1:10" s="1" customFormat="1" ht="13.2" x14ac:dyDescent="0.3">
      <c r="A3" s="1" t="s">
        <v>7</v>
      </c>
      <c r="B3" s="56" t="s">
        <v>8</v>
      </c>
      <c r="C3" s="119" t="s">
        <v>8</v>
      </c>
      <c r="D3" s="3" t="s">
        <v>9</v>
      </c>
      <c r="E3" s="119" t="s">
        <v>8</v>
      </c>
      <c r="F3" s="3" t="s">
        <v>9</v>
      </c>
      <c r="G3" s="119" t="s">
        <v>8</v>
      </c>
      <c r="H3" s="3" t="s">
        <v>9</v>
      </c>
      <c r="I3" s="119" t="s">
        <v>8</v>
      </c>
      <c r="J3" s="4" t="s">
        <v>9</v>
      </c>
    </row>
    <row r="4" spans="1:10" ht="13.2" x14ac:dyDescent="0.25">
      <c r="A4" s="53" t="s">
        <v>10</v>
      </c>
      <c r="B4" s="57">
        <v>30471532.411708899</v>
      </c>
      <c r="C4" s="58">
        <v>8694943.5403711833</v>
      </c>
      <c r="D4" s="54">
        <f t="shared" ref="D4:D28" si="0">C4/B4</f>
        <v>0.28534644805162773</v>
      </c>
      <c r="E4" s="58">
        <v>13762219.715307871</v>
      </c>
      <c r="F4" s="54">
        <f t="shared" ref="F4:F28" si="1">E4/B4</f>
        <v>0.45164186458898409</v>
      </c>
      <c r="G4" s="58">
        <v>0</v>
      </c>
      <c r="H4" s="54">
        <f t="shared" ref="H4:H28" si="2">G4/B4</f>
        <v>0</v>
      </c>
      <c r="I4" s="55">
        <f t="shared" ref="I4:I35" si="3">SUM(C4,E4,G4)</f>
        <v>22457163.255679056</v>
      </c>
      <c r="J4" s="54">
        <f t="shared" ref="J4:J28" si="4">I4/B4</f>
        <v>0.73698831264061193</v>
      </c>
    </row>
    <row r="5" spans="1:10" ht="13.2" x14ac:dyDescent="0.25">
      <c r="A5" s="53" t="s">
        <v>11</v>
      </c>
      <c r="B5" s="57">
        <v>35386.989753490299</v>
      </c>
      <c r="C5" s="58">
        <v>33814.568130260333</v>
      </c>
      <c r="D5" s="54">
        <f t="shared" si="0"/>
        <v>0.95556497927109285</v>
      </c>
      <c r="E5" s="58">
        <v>0</v>
      </c>
      <c r="F5" s="54">
        <f t="shared" si="1"/>
        <v>0</v>
      </c>
      <c r="G5" s="58">
        <v>0</v>
      </c>
      <c r="H5" s="54">
        <f t="shared" si="2"/>
        <v>0</v>
      </c>
      <c r="I5" s="55">
        <f t="shared" si="3"/>
        <v>33814.568130260333</v>
      </c>
      <c r="J5" s="54">
        <f t="shared" si="4"/>
        <v>0.95556497927109285</v>
      </c>
    </row>
    <row r="6" spans="1:10" ht="13.2" x14ac:dyDescent="0.25">
      <c r="A6" s="53" t="s">
        <v>12</v>
      </c>
      <c r="B6" s="57">
        <v>2840052.33073295</v>
      </c>
      <c r="C6" s="58">
        <v>368238.99630501872</v>
      </c>
      <c r="D6" s="54">
        <f t="shared" si="0"/>
        <v>0.12965922927553417</v>
      </c>
      <c r="E6" s="58">
        <v>2472650.3857411998</v>
      </c>
      <c r="F6" s="54">
        <f t="shared" si="1"/>
        <v>0.87063550167157222</v>
      </c>
      <c r="G6" s="58">
        <v>0</v>
      </c>
      <c r="H6" s="54">
        <f t="shared" si="2"/>
        <v>0</v>
      </c>
      <c r="I6" s="55">
        <f t="shared" si="3"/>
        <v>2840889.3820462185</v>
      </c>
      <c r="J6" s="54">
        <f t="shared" si="4"/>
        <v>1.0002947309471064</v>
      </c>
    </row>
    <row r="7" spans="1:10" ht="13.2" x14ac:dyDescent="0.25">
      <c r="A7" s="53" t="s">
        <v>13</v>
      </c>
      <c r="B7" s="57">
        <v>20634758.124057502</v>
      </c>
      <c r="C7" s="58">
        <v>162799.2238233372</v>
      </c>
      <c r="D7" s="54">
        <f t="shared" si="0"/>
        <v>7.8895629812851566E-3</v>
      </c>
      <c r="E7" s="58">
        <v>4137.5870524318307</v>
      </c>
      <c r="F7" s="54">
        <f t="shared" si="1"/>
        <v>2.0051541324382817E-4</v>
      </c>
      <c r="G7" s="58">
        <v>0</v>
      </c>
      <c r="H7" s="54">
        <f t="shared" si="2"/>
        <v>0</v>
      </c>
      <c r="I7" s="55">
        <f t="shared" si="3"/>
        <v>166936.81087576904</v>
      </c>
      <c r="J7" s="54">
        <f t="shared" si="4"/>
        <v>8.0900783945289847E-3</v>
      </c>
    </row>
    <row r="8" spans="1:10" ht="13.2" x14ac:dyDescent="0.25">
      <c r="A8" s="53" t="s">
        <v>14</v>
      </c>
      <c r="B8" s="57">
        <v>10163789.967649501</v>
      </c>
      <c r="C8" s="58">
        <v>9084146.9639871232</v>
      </c>
      <c r="D8" s="54">
        <f t="shared" si="0"/>
        <v>0.89377554956381511</v>
      </c>
      <c r="E8" s="58">
        <v>1085330.740349941</v>
      </c>
      <c r="F8" s="54">
        <f t="shared" si="1"/>
        <v>0.10678405828971856</v>
      </c>
      <c r="G8" s="58">
        <v>0</v>
      </c>
      <c r="H8" s="54">
        <f t="shared" si="2"/>
        <v>0</v>
      </c>
      <c r="I8" s="55">
        <f t="shared" si="3"/>
        <v>10169477.704337064</v>
      </c>
      <c r="J8" s="54">
        <f t="shared" si="4"/>
        <v>1.0005596078535337</v>
      </c>
    </row>
    <row r="9" spans="1:10" ht="13.2" x14ac:dyDescent="0.25">
      <c r="A9" s="53" t="s">
        <v>15</v>
      </c>
      <c r="B9" s="57">
        <v>152401935.888477</v>
      </c>
      <c r="C9" s="58">
        <v>100576550.6934946</v>
      </c>
      <c r="D9" s="54">
        <f t="shared" si="0"/>
        <v>0.65994273699445261</v>
      </c>
      <c r="E9" s="58">
        <v>0</v>
      </c>
      <c r="F9" s="54">
        <f t="shared" si="1"/>
        <v>0</v>
      </c>
      <c r="G9" s="58">
        <v>0</v>
      </c>
      <c r="H9" s="54">
        <f t="shared" si="2"/>
        <v>0</v>
      </c>
      <c r="I9" s="55">
        <f t="shared" si="3"/>
        <v>100576550.6934946</v>
      </c>
      <c r="J9" s="54">
        <f t="shared" si="4"/>
        <v>0.65994273699445261</v>
      </c>
    </row>
    <row r="10" spans="1:10" ht="13.2" x14ac:dyDescent="0.25">
      <c r="A10" s="53" t="s">
        <v>16</v>
      </c>
      <c r="B10" s="57">
        <v>1021947.04180198</v>
      </c>
      <c r="C10" s="58">
        <v>738548.63567255065</v>
      </c>
      <c r="D10" s="54">
        <f t="shared" si="0"/>
        <v>0.72268777682479679</v>
      </c>
      <c r="E10" s="58">
        <v>0</v>
      </c>
      <c r="F10" s="54">
        <f t="shared" si="1"/>
        <v>0</v>
      </c>
      <c r="G10" s="58">
        <v>0</v>
      </c>
      <c r="H10" s="54">
        <f t="shared" si="2"/>
        <v>0</v>
      </c>
      <c r="I10" s="55">
        <f t="shared" si="3"/>
        <v>738548.63567255065</v>
      </c>
      <c r="J10" s="54">
        <f t="shared" si="4"/>
        <v>0.72268777682479679</v>
      </c>
    </row>
    <row r="11" spans="1:10" ht="13.2" x14ac:dyDescent="0.25">
      <c r="A11" s="53" t="s">
        <v>17</v>
      </c>
      <c r="B11" s="57">
        <v>449530.684799276</v>
      </c>
      <c r="C11" s="58">
        <v>0</v>
      </c>
      <c r="D11" s="54">
        <f t="shared" si="0"/>
        <v>0</v>
      </c>
      <c r="E11" s="58">
        <v>0</v>
      </c>
      <c r="F11" s="54">
        <f t="shared" si="1"/>
        <v>0</v>
      </c>
      <c r="G11" s="58">
        <v>0</v>
      </c>
      <c r="H11" s="54">
        <f t="shared" si="2"/>
        <v>0</v>
      </c>
      <c r="I11" s="55">
        <f t="shared" si="3"/>
        <v>0</v>
      </c>
      <c r="J11" s="54">
        <f t="shared" si="4"/>
        <v>0</v>
      </c>
    </row>
    <row r="12" spans="1:10" ht="13.2" x14ac:dyDescent="0.25">
      <c r="A12" s="53" t="s">
        <v>18</v>
      </c>
      <c r="B12" s="57">
        <v>19395909.933095202</v>
      </c>
      <c r="C12" s="58">
        <v>0</v>
      </c>
      <c r="D12" s="54">
        <f t="shared" si="0"/>
        <v>0</v>
      </c>
      <c r="E12" s="58">
        <v>0</v>
      </c>
      <c r="F12" s="54">
        <f t="shared" si="1"/>
        <v>0</v>
      </c>
      <c r="G12" s="58">
        <v>0</v>
      </c>
      <c r="H12" s="54">
        <f t="shared" si="2"/>
        <v>0</v>
      </c>
      <c r="I12" s="55">
        <f t="shared" si="3"/>
        <v>0</v>
      </c>
      <c r="J12" s="54">
        <f t="shared" si="4"/>
        <v>0</v>
      </c>
    </row>
    <row r="13" spans="1:10" ht="13.2" x14ac:dyDescent="0.25">
      <c r="A13" s="53" t="s">
        <v>19</v>
      </c>
      <c r="B13" s="57">
        <v>1446964797.52336</v>
      </c>
      <c r="C13" s="58">
        <v>214139544.61214519</v>
      </c>
      <c r="D13" s="54">
        <f t="shared" si="0"/>
        <v>0.14799222826890374</v>
      </c>
      <c r="E13" s="58">
        <v>126912818.8736123</v>
      </c>
      <c r="F13" s="54">
        <f t="shared" si="1"/>
        <v>8.7709679662447623E-2</v>
      </c>
      <c r="G13" s="58">
        <v>1891862.926944606</v>
      </c>
      <c r="H13" s="54">
        <f t="shared" si="2"/>
        <v>1.3074699054066404E-3</v>
      </c>
      <c r="I13" s="55">
        <f t="shared" si="3"/>
        <v>342944226.41270208</v>
      </c>
      <c r="J13" s="54">
        <f t="shared" si="4"/>
        <v>0.23700937783675802</v>
      </c>
    </row>
    <row r="14" spans="1:10" ht="13.2" x14ac:dyDescent="0.25">
      <c r="A14" s="53" t="s">
        <v>20</v>
      </c>
      <c r="B14" s="57">
        <v>5421.9981017112696</v>
      </c>
      <c r="C14" s="58">
        <v>0</v>
      </c>
      <c r="D14" s="54">
        <f t="shared" si="0"/>
        <v>0</v>
      </c>
      <c r="E14" s="58">
        <v>0</v>
      </c>
      <c r="F14" s="54">
        <f t="shared" si="1"/>
        <v>0</v>
      </c>
      <c r="G14" s="58">
        <v>0</v>
      </c>
      <c r="H14" s="54">
        <f t="shared" si="2"/>
        <v>0</v>
      </c>
      <c r="I14" s="55">
        <f t="shared" si="3"/>
        <v>0</v>
      </c>
      <c r="J14" s="54">
        <f t="shared" si="4"/>
        <v>0</v>
      </c>
    </row>
    <row r="15" spans="1:10" ht="13.2" x14ac:dyDescent="0.25">
      <c r="A15" s="53" t="s">
        <v>21</v>
      </c>
      <c r="B15" s="57">
        <v>22616522.573074501</v>
      </c>
      <c r="C15" s="58">
        <v>777241.41406440735</v>
      </c>
      <c r="D15" s="54">
        <f t="shared" si="0"/>
        <v>3.4366088400775256E-2</v>
      </c>
      <c r="E15" s="58">
        <v>0</v>
      </c>
      <c r="F15" s="54">
        <f t="shared" si="1"/>
        <v>0</v>
      </c>
      <c r="G15" s="58">
        <v>0</v>
      </c>
      <c r="H15" s="54">
        <f t="shared" si="2"/>
        <v>0</v>
      </c>
      <c r="I15" s="55">
        <f t="shared" si="3"/>
        <v>777241.41406440735</v>
      </c>
      <c r="J15" s="54">
        <f t="shared" si="4"/>
        <v>3.4366088400775256E-2</v>
      </c>
    </row>
    <row r="16" spans="1:10" ht="13.2" x14ac:dyDescent="0.25">
      <c r="A16" s="53" t="s">
        <v>22</v>
      </c>
      <c r="B16" s="57">
        <v>832206.71870253596</v>
      </c>
      <c r="C16" s="58">
        <v>406476.08565976279</v>
      </c>
      <c r="D16" s="54">
        <f t="shared" si="0"/>
        <v>0.48843163185883104</v>
      </c>
      <c r="E16" s="58">
        <v>299516.91942805971</v>
      </c>
      <c r="F16" s="54">
        <f t="shared" si="1"/>
        <v>0.35990687493490314</v>
      </c>
      <c r="G16" s="58">
        <v>123392.3190923575</v>
      </c>
      <c r="H16" s="54">
        <f t="shared" si="2"/>
        <v>0.14827123636388576</v>
      </c>
      <c r="I16" s="55">
        <f t="shared" si="3"/>
        <v>829385.32418017997</v>
      </c>
      <c r="J16" s="54">
        <f t="shared" si="4"/>
        <v>0.99660974315761985</v>
      </c>
    </row>
    <row r="17" spans="1:10" ht="13.2" x14ac:dyDescent="0.25">
      <c r="A17" s="53" t="s">
        <v>23</v>
      </c>
      <c r="B17" s="57">
        <v>181270.68779108001</v>
      </c>
      <c r="C17" s="58">
        <v>0</v>
      </c>
      <c r="D17" s="54">
        <f t="shared" si="0"/>
        <v>0</v>
      </c>
      <c r="E17" s="58">
        <v>0</v>
      </c>
      <c r="F17" s="54">
        <f t="shared" si="1"/>
        <v>0</v>
      </c>
      <c r="G17" s="58">
        <v>0</v>
      </c>
      <c r="H17" s="54">
        <f t="shared" si="2"/>
        <v>0</v>
      </c>
      <c r="I17" s="55">
        <f t="shared" si="3"/>
        <v>0</v>
      </c>
      <c r="J17" s="54">
        <f t="shared" si="4"/>
        <v>0</v>
      </c>
    </row>
    <row r="18" spans="1:10" ht="13.2" x14ac:dyDescent="0.25">
      <c r="A18" s="53" t="s">
        <v>24</v>
      </c>
      <c r="B18" s="57">
        <v>3674587.0240301499</v>
      </c>
      <c r="C18" s="58">
        <v>969484.56844667718</v>
      </c>
      <c r="D18" s="54">
        <f t="shared" si="0"/>
        <v>0.26383497304776926</v>
      </c>
      <c r="E18" s="58">
        <v>2696000.4171812218</v>
      </c>
      <c r="F18" s="54">
        <f t="shared" si="1"/>
        <v>0.7336880034546982</v>
      </c>
      <c r="G18" s="58">
        <v>0</v>
      </c>
      <c r="H18" s="54">
        <f t="shared" si="2"/>
        <v>0</v>
      </c>
      <c r="I18" s="55">
        <f t="shared" si="3"/>
        <v>3665484.9856278989</v>
      </c>
      <c r="J18" s="54">
        <f t="shared" si="4"/>
        <v>0.99752297650246746</v>
      </c>
    </row>
    <row r="19" spans="1:10" ht="13.2" x14ac:dyDescent="0.25">
      <c r="A19" s="53" t="s">
        <v>25</v>
      </c>
      <c r="B19" s="57">
        <v>147162.36649538801</v>
      </c>
      <c r="C19" s="58">
        <v>147077.3325891672</v>
      </c>
      <c r="D19" s="54">
        <f t="shared" si="0"/>
        <v>0.99942217627885543</v>
      </c>
      <c r="E19" s="58">
        <v>834.97402882575898</v>
      </c>
      <c r="F19" s="54">
        <f t="shared" si="1"/>
        <v>5.67382849780366E-3</v>
      </c>
      <c r="G19" s="58">
        <v>0</v>
      </c>
      <c r="H19" s="54">
        <f t="shared" si="2"/>
        <v>0</v>
      </c>
      <c r="I19" s="55">
        <f t="shared" si="3"/>
        <v>147912.30661799296</v>
      </c>
      <c r="J19" s="54">
        <f t="shared" si="4"/>
        <v>1.0050960047766591</v>
      </c>
    </row>
    <row r="20" spans="1:10" ht="13.2" x14ac:dyDescent="0.25">
      <c r="A20" s="53" t="s">
        <v>26</v>
      </c>
      <c r="B20" s="57">
        <v>1377605016.72948</v>
      </c>
      <c r="C20" s="58">
        <v>117486133.55878019</v>
      </c>
      <c r="D20" s="54">
        <f t="shared" si="0"/>
        <v>8.5282887425671236E-2</v>
      </c>
      <c r="E20" s="58">
        <v>583531.72434106469</v>
      </c>
      <c r="F20" s="54">
        <f t="shared" si="1"/>
        <v>4.235842039298066E-4</v>
      </c>
      <c r="G20" s="58">
        <v>10215.715692137135</v>
      </c>
      <c r="H20" s="54">
        <f t="shared" si="2"/>
        <v>7.4155622025752197E-6</v>
      </c>
      <c r="I20" s="55">
        <f t="shared" si="3"/>
        <v>118079880.99881339</v>
      </c>
      <c r="J20" s="54">
        <f t="shared" si="4"/>
        <v>8.5713887191803617E-2</v>
      </c>
    </row>
    <row r="21" spans="1:10" ht="13.2" x14ac:dyDescent="0.25">
      <c r="A21" s="53" t="s">
        <v>27</v>
      </c>
      <c r="B21" s="57">
        <v>271161505.68291199</v>
      </c>
      <c r="C21" s="58">
        <v>162813272.74611971</v>
      </c>
      <c r="D21" s="54">
        <f t="shared" si="0"/>
        <v>0.60042915138739716</v>
      </c>
      <c r="E21" s="58">
        <v>44765199.072062358</v>
      </c>
      <c r="F21" s="54">
        <f t="shared" si="1"/>
        <v>0.16508685095003647</v>
      </c>
      <c r="G21" s="58">
        <v>2807072.6842002021</v>
      </c>
      <c r="H21" s="54">
        <f t="shared" si="2"/>
        <v>1.0352032369530752E-2</v>
      </c>
      <c r="I21" s="55">
        <f t="shared" si="3"/>
        <v>210385544.50238225</v>
      </c>
      <c r="J21" s="54">
        <f t="shared" si="4"/>
        <v>0.7758680347069643</v>
      </c>
    </row>
    <row r="22" spans="1:10" ht="13.2" x14ac:dyDescent="0.25">
      <c r="A22" s="53" t="s">
        <v>28</v>
      </c>
      <c r="B22" s="57">
        <v>80174620.9475355</v>
      </c>
      <c r="C22" s="58">
        <v>41973864.821521416</v>
      </c>
      <c r="D22" s="54">
        <f t="shared" si="0"/>
        <v>0.52353056772152606</v>
      </c>
      <c r="E22" s="58">
        <v>33848413.408366524</v>
      </c>
      <c r="F22" s="54">
        <f t="shared" si="1"/>
        <v>0.42218364126119384</v>
      </c>
      <c r="G22" s="58">
        <v>158406.365729332</v>
      </c>
      <c r="H22" s="54">
        <f t="shared" si="2"/>
        <v>1.9757669429206234E-3</v>
      </c>
      <c r="I22" s="55">
        <f t="shared" si="3"/>
        <v>75980684.595617265</v>
      </c>
      <c r="J22" s="54">
        <f t="shared" si="4"/>
        <v>0.94768997592564042</v>
      </c>
    </row>
    <row r="23" spans="1:10" ht="13.2" x14ac:dyDescent="0.25">
      <c r="A23" s="53" t="s">
        <v>29</v>
      </c>
      <c r="B23" s="57">
        <v>120862809.95781</v>
      </c>
      <c r="C23" s="58">
        <v>27478090.86497255</v>
      </c>
      <c r="D23" s="54">
        <f t="shared" si="0"/>
        <v>0.22734942927906793</v>
      </c>
      <c r="E23" s="58">
        <v>51691877.234122783</v>
      </c>
      <c r="F23" s="54">
        <f t="shared" si="1"/>
        <v>0.42769051333629465</v>
      </c>
      <c r="G23" s="58">
        <v>41778671.203457713</v>
      </c>
      <c r="H23" s="54">
        <f t="shared" si="2"/>
        <v>0.34567019596881404</v>
      </c>
      <c r="I23" s="55">
        <f t="shared" si="3"/>
        <v>120948639.30255304</v>
      </c>
      <c r="J23" s="54">
        <f t="shared" si="4"/>
        <v>1.0007101385841766</v>
      </c>
    </row>
    <row r="24" spans="1:10" ht="13.2" x14ac:dyDescent="0.25">
      <c r="A24" s="53" t="s">
        <v>30</v>
      </c>
      <c r="B24" s="57">
        <v>18208904.914712202</v>
      </c>
      <c r="C24" s="58">
        <v>4726175.8477425724</v>
      </c>
      <c r="D24" s="54">
        <f t="shared" si="0"/>
        <v>0.25955299727684206</v>
      </c>
      <c r="E24" s="58">
        <v>2735652.2767633158</v>
      </c>
      <c r="F24" s="54">
        <f t="shared" si="1"/>
        <v>0.15023705651584779</v>
      </c>
      <c r="G24" s="58">
        <v>124792.6907418271</v>
      </c>
      <c r="H24" s="54">
        <f t="shared" si="2"/>
        <v>6.8533880168158093E-3</v>
      </c>
      <c r="I24" s="55">
        <f t="shared" si="3"/>
        <v>7586620.8152477155</v>
      </c>
      <c r="J24" s="54">
        <f t="shared" si="4"/>
        <v>0.41664344180950569</v>
      </c>
    </row>
    <row r="25" spans="1:10" ht="13.2" x14ac:dyDescent="0.25">
      <c r="A25" s="53" t="s">
        <v>31</v>
      </c>
      <c r="B25" s="57">
        <v>2523.5203944332802</v>
      </c>
      <c r="C25" s="58">
        <v>0</v>
      </c>
      <c r="D25" s="54">
        <f t="shared" si="0"/>
        <v>0</v>
      </c>
      <c r="E25" s="58">
        <v>0</v>
      </c>
      <c r="F25" s="54">
        <f t="shared" si="1"/>
        <v>0</v>
      </c>
      <c r="G25" s="58">
        <v>0</v>
      </c>
      <c r="H25" s="54">
        <f t="shared" si="2"/>
        <v>0</v>
      </c>
      <c r="I25" s="55">
        <f t="shared" si="3"/>
        <v>0</v>
      </c>
      <c r="J25" s="54">
        <f t="shared" si="4"/>
        <v>0</v>
      </c>
    </row>
    <row r="26" spans="1:10" ht="13.2" x14ac:dyDescent="0.25">
      <c r="A26" s="53" t="s">
        <v>32</v>
      </c>
      <c r="B26" s="57">
        <v>6319562.3007042296</v>
      </c>
      <c r="C26" s="58">
        <v>274235.15541316289</v>
      </c>
      <c r="D26" s="54">
        <f t="shared" si="0"/>
        <v>4.3394643863642758E-2</v>
      </c>
      <c r="E26" s="58">
        <v>6053186.0500929831</v>
      </c>
      <c r="F26" s="54">
        <f t="shared" si="1"/>
        <v>0.95784893985750208</v>
      </c>
      <c r="G26" s="58">
        <v>14965.518765464431</v>
      </c>
      <c r="H26" s="54">
        <f t="shared" si="2"/>
        <v>2.3681258374170511E-3</v>
      </c>
      <c r="I26" s="55">
        <f t="shared" si="3"/>
        <v>6342386.7242716104</v>
      </c>
      <c r="J26" s="54">
        <f t="shared" si="4"/>
        <v>1.0036117095585619</v>
      </c>
    </row>
    <row r="27" spans="1:10" ht="13.2" x14ac:dyDescent="0.25">
      <c r="A27" s="53" t="s">
        <v>33</v>
      </c>
      <c r="B27" s="57">
        <v>7620073.99474076</v>
      </c>
      <c r="C27" s="58">
        <v>1590213.419508636</v>
      </c>
      <c r="D27" s="54">
        <f t="shared" si="0"/>
        <v>0.20868739865336913</v>
      </c>
      <c r="E27" s="58">
        <v>236963.19251650569</v>
      </c>
      <c r="F27" s="54">
        <f t="shared" si="1"/>
        <v>3.1097229853680356E-2</v>
      </c>
      <c r="G27" s="58">
        <v>0</v>
      </c>
      <c r="H27" s="54">
        <f t="shared" si="2"/>
        <v>0</v>
      </c>
      <c r="I27" s="55">
        <f t="shared" si="3"/>
        <v>1827176.6120251417</v>
      </c>
      <c r="J27" s="54">
        <f t="shared" si="4"/>
        <v>0.23978462850704949</v>
      </c>
    </row>
    <row r="28" spans="1:10" ht="13.2" x14ac:dyDescent="0.25">
      <c r="A28" s="53" t="s">
        <v>34</v>
      </c>
      <c r="B28" s="57">
        <v>37085657.064007603</v>
      </c>
      <c r="C28" s="58">
        <v>1111589.4679378921</v>
      </c>
      <c r="D28" s="54">
        <f t="shared" si="0"/>
        <v>2.9973568110694543E-2</v>
      </c>
      <c r="E28" s="58">
        <v>0</v>
      </c>
      <c r="F28" s="54">
        <f t="shared" si="1"/>
        <v>0</v>
      </c>
      <c r="G28" s="58">
        <v>0</v>
      </c>
      <c r="H28" s="54">
        <f t="shared" si="2"/>
        <v>0</v>
      </c>
      <c r="I28" s="55">
        <f t="shared" si="3"/>
        <v>1111589.4679378921</v>
      </c>
      <c r="J28" s="54">
        <f t="shared" si="4"/>
        <v>2.9973568110694543E-2</v>
      </c>
    </row>
    <row r="29" spans="1:10" ht="13.2" x14ac:dyDescent="0.25">
      <c r="A29" s="53" t="s">
        <v>35</v>
      </c>
      <c r="B29" s="57" t="s">
        <v>36</v>
      </c>
      <c r="C29" s="71" t="s">
        <v>36</v>
      </c>
      <c r="D29" s="57" t="s">
        <v>36</v>
      </c>
      <c r="E29" s="71" t="s">
        <v>36</v>
      </c>
      <c r="F29" s="57" t="s">
        <v>36</v>
      </c>
      <c r="G29" s="71" t="s">
        <v>36</v>
      </c>
      <c r="H29" s="57" t="s">
        <v>36</v>
      </c>
      <c r="I29" s="55">
        <f t="shared" si="3"/>
        <v>0</v>
      </c>
      <c r="J29" s="57" t="s">
        <v>36</v>
      </c>
    </row>
    <row r="30" spans="1:10" ht="13.2" x14ac:dyDescent="0.25">
      <c r="A30" s="53" t="s">
        <v>37</v>
      </c>
      <c r="B30" s="57" t="s">
        <v>36</v>
      </c>
      <c r="C30" s="71" t="s">
        <v>36</v>
      </c>
      <c r="D30" s="57" t="s">
        <v>36</v>
      </c>
      <c r="E30" s="71" t="s">
        <v>36</v>
      </c>
      <c r="F30" s="57" t="s">
        <v>36</v>
      </c>
      <c r="G30" s="71" t="s">
        <v>36</v>
      </c>
      <c r="H30" s="57" t="s">
        <v>36</v>
      </c>
      <c r="I30" s="55">
        <f t="shared" si="3"/>
        <v>0</v>
      </c>
      <c r="J30" s="57" t="s">
        <v>36</v>
      </c>
    </row>
    <row r="31" spans="1:10" ht="13.2" x14ac:dyDescent="0.25">
      <c r="A31" s="53" t="s">
        <v>38</v>
      </c>
      <c r="B31" s="57">
        <v>40430.294710708396</v>
      </c>
      <c r="C31" s="58">
        <v>0</v>
      </c>
      <c r="D31" s="54">
        <f t="shared" ref="D31:D46" si="5">C31/B31</f>
        <v>0</v>
      </c>
      <c r="E31" s="58">
        <v>0</v>
      </c>
      <c r="F31" s="54">
        <f t="shared" ref="F31:F46" si="6">E31/B31</f>
        <v>0</v>
      </c>
      <c r="G31" s="58">
        <v>0</v>
      </c>
      <c r="H31" s="54">
        <f t="shared" ref="H31:H46" si="7">G31/B31</f>
        <v>0</v>
      </c>
      <c r="I31" s="55">
        <f t="shared" si="3"/>
        <v>0</v>
      </c>
      <c r="J31" s="54">
        <f t="shared" ref="J31:J46" si="8">I31/B31</f>
        <v>0</v>
      </c>
    </row>
    <row r="32" spans="1:10" ht="13.2" x14ac:dyDescent="0.25">
      <c r="A32" s="53" t="s">
        <v>39</v>
      </c>
      <c r="B32" s="57">
        <v>3160329.4513562899</v>
      </c>
      <c r="C32" s="58">
        <v>257492.59391849101</v>
      </c>
      <c r="D32" s="54">
        <f t="shared" si="5"/>
        <v>8.1476503599327357E-2</v>
      </c>
      <c r="E32" s="58">
        <v>15687.16902941128</v>
      </c>
      <c r="F32" s="54">
        <f t="shared" si="6"/>
        <v>4.9637764894033308E-3</v>
      </c>
      <c r="G32" s="58">
        <v>0</v>
      </c>
      <c r="H32" s="54">
        <f t="shared" si="7"/>
        <v>0</v>
      </c>
      <c r="I32" s="55">
        <f t="shared" si="3"/>
        <v>273179.76294790232</v>
      </c>
      <c r="J32" s="54">
        <f t="shared" si="8"/>
        <v>8.6440280088730698E-2</v>
      </c>
    </row>
    <row r="33" spans="1:10" ht="13.2" x14ac:dyDescent="0.25">
      <c r="A33" s="53" t="s">
        <v>40</v>
      </c>
      <c r="B33" s="57">
        <v>47431648.651104197</v>
      </c>
      <c r="C33" s="58">
        <v>30944664.753644791</v>
      </c>
      <c r="D33" s="54">
        <f t="shared" si="5"/>
        <v>0.65240542198451301</v>
      </c>
      <c r="E33" s="58">
        <v>12596779.91292057</v>
      </c>
      <c r="F33" s="54">
        <f t="shared" si="6"/>
        <v>0.26557752621207525</v>
      </c>
      <c r="G33" s="58">
        <v>0</v>
      </c>
      <c r="H33" s="54">
        <f t="shared" si="7"/>
        <v>0</v>
      </c>
      <c r="I33" s="55">
        <f t="shared" si="3"/>
        <v>43541444.666565359</v>
      </c>
      <c r="J33" s="54">
        <f t="shared" si="8"/>
        <v>0.91798294819658821</v>
      </c>
    </row>
    <row r="34" spans="1:10" ht="13.2" x14ac:dyDescent="0.25">
      <c r="A34" s="53" t="s">
        <v>41</v>
      </c>
      <c r="B34" s="57">
        <v>10244.409672260201</v>
      </c>
      <c r="C34" s="58">
        <v>0</v>
      </c>
      <c r="D34" s="54">
        <f t="shared" si="5"/>
        <v>0</v>
      </c>
      <c r="E34" s="58">
        <v>0</v>
      </c>
      <c r="F34" s="54">
        <f t="shared" si="6"/>
        <v>0</v>
      </c>
      <c r="G34" s="58">
        <v>0</v>
      </c>
      <c r="H34" s="54">
        <f t="shared" si="7"/>
        <v>0</v>
      </c>
      <c r="I34" s="55">
        <f t="shared" si="3"/>
        <v>0</v>
      </c>
      <c r="J34" s="54">
        <f t="shared" si="8"/>
        <v>0</v>
      </c>
    </row>
    <row r="35" spans="1:10" ht="13.2" x14ac:dyDescent="0.25">
      <c r="A35" s="53" t="s">
        <v>42</v>
      </c>
      <c r="B35" s="57">
        <v>40294841.170051701</v>
      </c>
      <c r="C35" s="58">
        <v>26730083.349076461</v>
      </c>
      <c r="D35" s="54">
        <f t="shared" si="5"/>
        <v>0.66336241992543299</v>
      </c>
      <c r="E35" s="58">
        <v>0</v>
      </c>
      <c r="F35" s="54">
        <f t="shared" si="6"/>
        <v>0</v>
      </c>
      <c r="G35" s="58">
        <v>0</v>
      </c>
      <c r="H35" s="54">
        <f t="shared" si="7"/>
        <v>0</v>
      </c>
      <c r="I35" s="55">
        <f t="shared" si="3"/>
        <v>26730083.349076461</v>
      </c>
      <c r="J35" s="54">
        <f t="shared" si="8"/>
        <v>0.66336241992543299</v>
      </c>
    </row>
    <row r="36" spans="1:10" ht="13.2" x14ac:dyDescent="0.25">
      <c r="A36" s="53" t="s">
        <v>43</v>
      </c>
      <c r="B36" s="57">
        <v>173366.65327281799</v>
      </c>
      <c r="C36" s="58">
        <v>2269.176760729752</v>
      </c>
      <c r="D36" s="54">
        <f t="shared" si="5"/>
        <v>1.3088888306327675E-2</v>
      </c>
      <c r="E36" s="58">
        <v>4818.8333261287771</v>
      </c>
      <c r="F36" s="54">
        <f t="shared" si="6"/>
        <v>2.7795618333507497E-2</v>
      </c>
      <c r="G36" s="58">
        <v>2458.7218839353009</v>
      </c>
      <c r="H36" s="54">
        <f t="shared" si="7"/>
        <v>1.4182207694037559E-2</v>
      </c>
      <c r="I36" s="55">
        <f t="shared" ref="I36:I59" si="9">SUM(C36,E36,G36)</f>
        <v>9546.7319707938295</v>
      </c>
      <c r="J36" s="54">
        <f t="shared" si="8"/>
        <v>5.5066714333872731E-2</v>
      </c>
    </row>
    <row r="37" spans="1:10" ht="13.2" x14ac:dyDescent="0.25">
      <c r="A37" s="53" t="s">
        <v>44</v>
      </c>
      <c r="B37" s="57">
        <v>4352929.0175412605</v>
      </c>
      <c r="C37" s="58">
        <v>1545289.015907808</v>
      </c>
      <c r="D37" s="54">
        <f t="shared" si="5"/>
        <v>0.35499981958829646</v>
      </c>
      <c r="E37" s="58">
        <v>1003901.245960659</v>
      </c>
      <c r="F37" s="54">
        <f t="shared" si="6"/>
        <v>0.23062660611169575</v>
      </c>
      <c r="G37" s="58">
        <v>1964.597009568057</v>
      </c>
      <c r="H37" s="54">
        <f t="shared" si="7"/>
        <v>4.5132760071464573E-4</v>
      </c>
      <c r="I37" s="55">
        <f t="shared" si="9"/>
        <v>2551154.8588780351</v>
      </c>
      <c r="J37" s="54">
        <f t="shared" si="8"/>
        <v>0.58607775330070688</v>
      </c>
    </row>
    <row r="38" spans="1:10" ht="13.2" x14ac:dyDescent="0.25">
      <c r="A38" s="53" t="s">
        <v>45</v>
      </c>
      <c r="B38" s="57">
        <v>901.33319664001397</v>
      </c>
      <c r="C38" s="58">
        <v>0</v>
      </c>
      <c r="D38" s="54">
        <f t="shared" si="5"/>
        <v>0</v>
      </c>
      <c r="E38" s="58">
        <v>0</v>
      </c>
      <c r="F38" s="54">
        <f t="shared" si="6"/>
        <v>0</v>
      </c>
      <c r="G38" s="58">
        <v>0</v>
      </c>
      <c r="H38" s="54">
        <f t="shared" si="7"/>
        <v>0</v>
      </c>
      <c r="I38" s="55">
        <f t="shared" si="9"/>
        <v>0</v>
      </c>
      <c r="J38" s="54">
        <f t="shared" si="8"/>
        <v>0</v>
      </c>
    </row>
    <row r="39" spans="1:10" ht="13.2" x14ac:dyDescent="0.25">
      <c r="A39" s="53" t="s">
        <v>46</v>
      </c>
      <c r="B39" s="57">
        <v>17699.372645527099</v>
      </c>
      <c r="C39" s="58">
        <v>16571.66943508387</v>
      </c>
      <c r="D39" s="54">
        <f t="shared" si="5"/>
        <v>0.9362856959380299</v>
      </c>
      <c r="E39" s="58">
        <v>0</v>
      </c>
      <c r="F39" s="54">
        <f t="shared" si="6"/>
        <v>0</v>
      </c>
      <c r="G39" s="58">
        <v>0</v>
      </c>
      <c r="H39" s="54">
        <f t="shared" si="7"/>
        <v>0</v>
      </c>
      <c r="I39" s="55">
        <f t="shared" si="9"/>
        <v>16571.66943508387</v>
      </c>
      <c r="J39" s="54">
        <f t="shared" si="8"/>
        <v>0.9362856959380299</v>
      </c>
    </row>
    <row r="40" spans="1:10" ht="13.2" x14ac:dyDescent="0.25">
      <c r="A40" s="53" t="s">
        <v>47</v>
      </c>
      <c r="B40" s="57">
        <v>224857985.114838</v>
      </c>
      <c r="C40" s="58">
        <v>107930050.1155435</v>
      </c>
      <c r="D40" s="54">
        <f t="shared" si="5"/>
        <v>0.47999207170882618</v>
      </c>
      <c r="E40" s="58">
        <v>35156601.668428823</v>
      </c>
      <c r="F40" s="54">
        <f t="shared" si="6"/>
        <v>0.1563502476928888</v>
      </c>
      <c r="G40" s="58">
        <v>2808904.301307946</v>
      </c>
      <c r="H40" s="54">
        <f t="shared" si="7"/>
        <v>1.2491903722580279E-2</v>
      </c>
      <c r="I40" s="55">
        <f t="shared" si="9"/>
        <v>145895556.08528027</v>
      </c>
      <c r="J40" s="54">
        <f t="shared" si="8"/>
        <v>0.64883422312429528</v>
      </c>
    </row>
    <row r="41" spans="1:10" ht="13.2" x14ac:dyDescent="0.25">
      <c r="A41" s="53" t="s">
        <v>48</v>
      </c>
      <c r="B41" s="57">
        <v>9836.2438678219896</v>
      </c>
      <c r="C41" s="58">
        <v>0</v>
      </c>
      <c r="D41" s="54">
        <f t="shared" si="5"/>
        <v>0</v>
      </c>
      <c r="E41" s="58">
        <v>0</v>
      </c>
      <c r="F41" s="54">
        <f t="shared" si="6"/>
        <v>0</v>
      </c>
      <c r="G41" s="58">
        <v>0</v>
      </c>
      <c r="H41" s="54">
        <f t="shared" si="7"/>
        <v>0</v>
      </c>
      <c r="I41" s="55">
        <f t="shared" si="9"/>
        <v>0</v>
      </c>
      <c r="J41" s="54">
        <f t="shared" si="8"/>
        <v>0</v>
      </c>
    </row>
    <row r="42" spans="1:10" ht="13.2" x14ac:dyDescent="0.25">
      <c r="A42" s="53" t="s">
        <v>49</v>
      </c>
      <c r="B42" s="57">
        <v>8952248.0158249103</v>
      </c>
      <c r="C42" s="58">
        <v>5427565.3896677047</v>
      </c>
      <c r="D42" s="54">
        <f t="shared" si="5"/>
        <v>0.60627960486275456</v>
      </c>
      <c r="E42" s="58">
        <v>1723274.0942278749</v>
      </c>
      <c r="F42" s="54">
        <f t="shared" si="6"/>
        <v>0.19249624129957515</v>
      </c>
      <c r="G42" s="58">
        <v>397299.47991231561</v>
      </c>
      <c r="H42" s="54">
        <f t="shared" si="7"/>
        <v>4.4379856233876497E-2</v>
      </c>
      <c r="I42" s="55">
        <f t="shared" si="9"/>
        <v>7548138.9638078948</v>
      </c>
      <c r="J42" s="54">
        <f t="shared" si="8"/>
        <v>0.84315570239620607</v>
      </c>
    </row>
    <row r="43" spans="1:10" ht="13.2" x14ac:dyDescent="0.25">
      <c r="A43" s="53" t="s">
        <v>50</v>
      </c>
      <c r="B43" s="57">
        <v>97675685.472564504</v>
      </c>
      <c r="C43" s="58">
        <v>27543151.438232079</v>
      </c>
      <c r="D43" s="54">
        <f t="shared" si="5"/>
        <v>0.28198575013807808</v>
      </c>
      <c r="E43" s="58">
        <v>62954549.733891487</v>
      </c>
      <c r="F43" s="54">
        <f t="shared" si="6"/>
        <v>0.64452631613805655</v>
      </c>
      <c r="G43" s="58">
        <v>6105321.9954873938</v>
      </c>
      <c r="H43" s="54">
        <f t="shared" si="7"/>
        <v>6.2506057325825259E-2</v>
      </c>
      <c r="I43" s="55">
        <f t="shared" si="9"/>
        <v>96603023.167610958</v>
      </c>
      <c r="J43" s="54">
        <f t="shared" si="8"/>
        <v>0.98901812360195984</v>
      </c>
    </row>
    <row r="44" spans="1:10" ht="13.2" x14ac:dyDescent="0.25">
      <c r="A44" s="53" t="s">
        <v>51</v>
      </c>
      <c r="B44" s="57">
        <v>48706694.413686201</v>
      </c>
      <c r="C44" s="58">
        <v>0</v>
      </c>
      <c r="D44" s="54">
        <f t="shared" si="5"/>
        <v>0</v>
      </c>
      <c r="E44" s="58">
        <v>0</v>
      </c>
      <c r="F44" s="54">
        <f t="shared" si="6"/>
        <v>0</v>
      </c>
      <c r="G44" s="58">
        <v>0</v>
      </c>
      <c r="H44" s="54">
        <f t="shared" si="7"/>
        <v>0</v>
      </c>
      <c r="I44" s="55">
        <f t="shared" si="9"/>
        <v>0</v>
      </c>
      <c r="J44" s="54">
        <f t="shared" si="8"/>
        <v>0</v>
      </c>
    </row>
    <row r="45" spans="1:10" ht="13.2" x14ac:dyDescent="0.25">
      <c r="A45" s="53" t="s">
        <v>52</v>
      </c>
      <c r="B45" s="57">
        <v>140152079.24341801</v>
      </c>
      <c r="C45" s="58">
        <v>8640769.1128254365</v>
      </c>
      <c r="D45" s="54">
        <f t="shared" si="5"/>
        <v>6.165280714685676E-2</v>
      </c>
      <c r="E45" s="58">
        <v>4585239.5938689178</v>
      </c>
      <c r="F45" s="54">
        <f t="shared" si="6"/>
        <v>3.2716172450821882E-2</v>
      </c>
      <c r="G45" s="58">
        <v>8347.7500106972657</v>
      </c>
      <c r="H45" s="54">
        <f t="shared" si="7"/>
        <v>5.9562084670886557E-5</v>
      </c>
      <c r="I45" s="55">
        <f t="shared" si="9"/>
        <v>13234356.456705051</v>
      </c>
      <c r="J45" s="54">
        <f t="shared" si="8"/>
        <v>9.4428541682349515E-2</v>
      </c>
    </row>
    <row r="46" spans="1:10" ht="13.2" x14ac:dyDescent="0.25">
      <c r="A46" s="53" t="s">
        <v>53</v>
      </c>
      <c r="B46" s="57">
        <v>174740.821782107</v>
      </c>
      <c r="C46" s="58">
        <v>173722.57315739189</v>
      </c>
      <c r="D46" s="54">
        <f t="shared" si="5"/>
        <v>0.99417280624910409</v>
      </c>
      <c r="E46" s="58">
        <v>1.626677999752556</v>
      </c>
      <c r="F46" s="54">
        <f t="shared" si="6"/>
        <v>9.3090897888813947E-6</v>
      </c>
      <c r="G46" s="58">
        <v>0</v>
      </c>
      <c r="H46" s="54">
        <f t="shared" si="7"/>
        <v>0</v>
      </c>
      <c r="I46" s="55">
        <f t="shared" si="9"/>
        <v>173724.19983539163</v>
      </c>
      <c r="J46" s="54">
        <f t="shared" si="8"/>
        <v>0.99418211533889289</v>
      </c>
    </row>
    <row r="47" spans="1:10" ht="13.2" x14ac:dyDescent="0.25">
      <c r="A47" s="53" t="s">
        <v>54</v>
      </c>
      <c r="B47" s="57" t="s">
        <v>36</v>
      </c>
      <c r="C47" s="71" t="s">
        <v>36</v>
      </c>
      <c r="D47" s="57" t="s">
        <v>36</v>
      </c>
      <c r="E47" s="71" t="s">
        <v>36</v>
      </c>
      <c r="F47" s="57" t="s">
        <v>36</v>
      </c>
      <c r="G47" s="71" t="s">
        <v>36</v>
      </c>
      <c r="H47" s="57" t="s">
        <v>36</v>
      </c>
      <c r="I47" s="55">
        <f t="shared" si="9"/>
        <v>0</v>
      </c>
      <c r="J47" s="57" t="s">
        <v>36</v>
      </c>
    </row>
    <row r="48" spans="1:10" ht="13.2" x14ac:dyDescent="0.25">
      <c r="A48" s="53" t="s">
        <v>55</v>
      </c>
      <c r="B48" s="57">
        <v>487438.36381501099</v>
      </c>
      <c r="C48" s="58">
        <v>47459.892691864057</v>
      </c>
      <c r="D48" s="54">
        <f t="shared" ref="D48:D60" si="10">C48/B48</f>
        <v>9.7365936321490862E-2</v>
      </c>
      <c r="E48" s="58">
        <v>412704.27603411692</v>
      </c>
      <c r="F48" s="54">
        <f t="shared" ref="F48:F60" si="11">E48/B48</f>
        <v>0.84667992236807899</v>
      </c>
      <c r="G48" s="58">
        <v>27584.428403336591</v>
      </c>
      <c r="H48" s="54">
        <f t="shared" ref="H48:H60" si="12">G48/B48</f>
        <v>5.659059780900879E-2</v>
      </c>
      <c r="I48" s="55">
        <f t="shared" si="9"/>
        <v>487748.59712931758</v>
      </c>
      <c r="J48" s="54">
        <f t="shared" ref="J48:J60" si="13">I48/B48</f>
        <v>1.0006364564985786</v>
      </c>
    </row>
    <row r="49" spans="1:10" ht="13.2" x14ac:dyDescent="0.25">
      <c r="A49" s="53" t="s">
        <v>56</v>
      </c>
      <c r="B49" s="57">
        <v>20550766.345709398</v>
      </c>
      <c r="C49" s="58">
        <v>0</v>
      </c>
      <c r="D49" s="54">
        <f t="shared" si="10"/>
        <v>0</v>
      </c>
      <c r="E49" s="58">
        <v>0</v>
      </c>
      <c r="F49" s="54">
        <f t="shared" si="11"/>
        <v>0</v>
      </c>
      <c r="G49" s="58">
        <v>0</v>
      </c>
      <c r="H49" s="54">
        <f t="shared" si="12"/>
        <v>0</v>
      </c>
      <c r="I49" s="55">
        <f t="shared" si="9"/>
        <v>0</v>
      </c>
      <c r="J49" s="54">
        <f t="shared" si="13"/>
        <v>0</v>
      </c>
    </row>
    <row r="50" spans="1:10" ht="13.2" x14ac:dyDescent="0.25">
      <c r="A50" s="53" t="s">
        <v>57</v>
      </c>
      <c r="B50" s="57">
        <v>9284581.9996050205</v>
      </c>
      <c r="C50" s="58">
        <v>1080382.226188421</v>
      </c>
      <c r="D50" s="54">
        <f t="shared" si="10"/>
        <v>0.11636304426353088</v>
      </c>
      <c r="E50" s="58">
        <v>8211382.780902056</v>
      </c>
      <c r="F50" s="54">
        <f t="shared" si="11"/>
        <v>0.88441060472634958</v>
      </c>
      <c r="G50" s="58">
        <v>152.18614452888141</v>
      </c>
      <c r="H50" s="54">
        <f t="shared" si="12"/>
        <v>1.6391275830764987E-5</v>
      </c>
      <c r="I50" s="55">
        <f t="shared" si="9"/>
        <v>9291917.1932350062</v>
      </c>
      <c r="J50" s="54">
        <f t="shared" si="13"/>
        <v>1.0007900402657113</v>
      </c>
    </row>
    <row r="51" spans="1:10" ht="13.2" x14ac:dyDescent="0.25">
      <c r="A51" s="53" t="s">
        <v>58</v>
      </c>
      <c r="B51" s="57">
        <v>74378308.562437594</v>
      </c>
      <c r="C51" s="58">
        <v>3771559.7864165278</v>
      </c>
      <c r="D51" s="54">
        <f t="shared" si="10"/>
        <v>5.0707791818772746E-2</v>
      </c>
      <c r="E51" s="58">
        <v>380497.98246192932</v>
      </c>
      <c r="F51" s="54">
        <f t="shared" si="11"/>
        <v>5.1157116882070072E-3</v>
      </c>
      <c r="G51" s="58">
        <v>0</v>
      </c>
      <c r="H51" s="54">
        <f t="shared" si="12"/>
        <v>0</v>
      </c>
      <c r="I51" s="55">
        <f t="shared" si="9"/>
        <v>4152057.7688784571</v>
      </c>
      <c r="J51" s="54">
        <f t="shared" si="13"/>
        <v>5.5823503506979753E-2</v>
      </c>
    </row>
    <row r="52" spans="1:10" ht="13.2" x14ac:dyDescent="0.25">
      <c r="A52" s="53" t="s">
        <v>59</v>
      </c>
      <c r="B52" s="57">
        <v>1382042.2204135901</v>
      </c>
      <c r="C52" s="58">
        <v>675221.88860579487</v>
      </c>
      <c r="D52" s="54">
        <f t="shared" si="10"/>
        <v>0.48856820626198227</v>
      </c>
      <c r="E52" s="58">
        <v>706138.76069096336</v>
      </c>
      <c r="F52" s="54">
        <f t="shared" si="11"/>
        <v>0.5109386314403942</v>
      </c>
      <c r="G52" s="58">
        <v>0</v>
      </c>
      <c r="H52" s="54">
        <f t="shared" si="12"/>
        <v>0</v>
      </c>
      <c r="I52" s="55">
        <f t="shared" si="9"/>
        <v>1381360.6492967582</v>
      </c>
      <c r="J52" s="54">
        <f t="shared" si="13"/>
        <v>0.99950683770237647</v>
      </c>
    </row>
    <row r="53" spans="1:10" ht="13.2" x14ac:dyDescent="0.25">
      <c r="A53" s="53" t="s">
        <v>60</v>
      </c>
      <c r="B53" s="57">
        <v>43478.664098051697</v>
      </c>
      <c r="C53" s="58">
        <v>0</v>
      </c>
      <c r="D53" s="54">
        <f t="shared" si="10"/>
        <v>0</v>
      </c>
      <c r="E53" s="58">
        <v>2738.9968433380132</v>
      </c>
      <c r="F53" s="54">
        <f t="shared" si="11"/>
        <v>6.2996343152611933E-2</v>
      </c>
      <c r="G53" s="58">
        <v>40072.479191420032</v>
      </c>
      <c r="H53" s="54">
        <f t="shared" si="12"/>
        <v>0.92165847370677845</v>
      </c>
      <c r="I53" s="55">
        <f t="shared" si="9"/>
        <v>42811.476034758045</v>
      </c>
      <c r="J53" s="54">
        <f t="shared" si="13"/>
        <v>0.98465481685939038</v>
      </c>
    </row>
    <row r="54" spans="1:10" ht="13.2" x14ac:dyDescent="0.25">
      <c r="A54" s="53" t="s">
        <v>61</v>
      </c>
      <c r="B54" s="57">
        <v>76232945.908313707</v>
      </c>
      <c r="C54" s="58">
        <v>17893710.389937751</v>
      </c>
      <c r="D54" s="54">
        <f t="shared" si="10"/>
        <v>0.2347241101171498</v>
      </c>
      <c r="E54" s="58">
        <v>57557011.992000408</v>
      </c>
      <c r="F54" s="54">
        <f t="shared" si="11"/>
        <v>0.75501492571499107</v>
      </c>
      <c r="G54" s="58">
        <v>0</v>
      </c>
      <c r="H54" s="54">
        <f t="shared" si="12"/>
        <v>0</v>
      </c>
      <c r="I54" s="55">
        <f t="shared" si="9"/>
        <v>75450722.381938159</v>
      </c>
      <c r="J54" s="54">
        <f t="shared" si="13"/>
        <v>0.98973903583214096</v>
      </c>
    </row>
    <row r="55" spans="1:10" ht="13.2" x14ac:dyDescent="0.25">
      <c r="A55" s="53" t="s">
        <v>62</v>
      </c>
      <c r="B55" s="57">
        <v>10034324.519271901</v>
      </c>
      <c r="C55" s="58">
        <v>3236324.2960979608</v>
      </c>
      <c r="D55" s="54">
        <f t="shared" si="10"/>
        <v>0.32252537675877274</v>
      </c>
      <c r="E55" s="58">
        <v>296165.060669953</v>
      </c>
      <c r="F55" s="54">
        <f t="shared" si="11"/>
        <v>2.9515196573634734E-2</v>
      </c>
      <c r="G55" s="58">
        <v>0</v>
      </c>
      <c r="H55" s="54">
        <f t="shared" si="12"/>
        <v>0</v>
      </c>
      <c r="I55" s="55">
        <f t="shared" si="9"/>
        <v>3532489.3567679138</v>
      </c>
      <c r="J55" s="54">
        <f t="shared" si="13"/>
        <v>0.35204057333240746</v>
      </c>
    </row>
    <row r="56" spans="1:10" ht="13.2" x14ac:dyDescent="0.25">
      <c r="A56" s="53" t="s">
        <v>63</v>
      </c>
      <c r="B56" s="57">
        <v>10.387825813144399</v>
      </c>
      <c r="C56" s="58">
        <v>0</v>
      </c>
      <c r="D56" s="54">
        <f t="shared" si="10"/>
        <v>0</v>
      </c>
      <c r="E56" s="58">
        <v>0</v>
      </c>
      <c r="F56" s="54">
        <f t="shared" si="11"/>
        <v>0</v>
      </c>
      <c r="G56" s="58">
        <v>0</v>
      </c>
      <c r="H56" s="54">
        <f t="shared" si="12"/>
        <v>0</v>
      </c>
      <c r="I56" s="55">
        <f t="shared" si="9"/>
        <v>0</v>
      </c>
      <c r="J56" s="54">
        <f t="shared" si="13"/>
        <v>0</v>
      </c>
    </row>
    <row r="57" spans="1:10" ht="13.2" x14ac:dyDescent="0.25">
      <c r="A57" s="53" t="s">
        <v>64</v>
      </c>
      <c r="B57" s="57">
        <v>32939238.330004498</v>
      </c>
      <c r="C57" s="58">
        <v>17606222.151205931</v>
      </c>
      <c r="D57" s="54">
        <f t="shared" si="10"/>
        <v>0.53450604943613234</v>
      </c>
      <c r="E57" s="58">
        <v>10723879.79887997</v>
      </c>
      <c r="F57" s="54">
        <f t="shared" si="11"/>
        <v>0.32556550614321705</v>
      </c>
      <c r="G57" s="58">
        <v>0</v>
      </c>
      <c r="H57" s="54">
        <f t="shared" si="12"/>
        <v>0</v>
      </c>
      <c r="I57" s="55">
        <f t="shared" si="9"/>
        <v>28330101.950085901</v>
      </c>
      <c r="J57" s="54">
        <f t="shared" si="13"/>
        <v>0.86007155557934944</v>
      </c>
    </row>
    <row r="58" spans="1:10" ht="13.2" x14ac:dyDescent="0.25">
      <c r="A58" s="53" t="s">
        <v>65</v>
      </c>
      <c r="B58" s="57">
        <v>209700.60974617599</v>
      </c>
      <c r="C58" s="58">
        <v>0</v>
      </c>
      <c r="D58" s="54">
        <f t="shared" si="10"/>
        <v>0</v>
      </c>
      <c r="E58" s="58">
        <v>9398.5883365501868</v>
      </c>
      <c r="F58" s="54">
        <f t="shared" si="11"/>
        <v>4.4819079677099388E-2</v>
      </c>
      <c r="G58" s="58">
        <v>198719.12987139961</v>
      </c>
      <c r="H58" s="54">
        <f t="shared" si="12"/>
        <v>0.94763258014333629</v>
      </c>
      <c r="I58" s="55">
        <f t="shared" si="9"/>
        <v>208117.7182079498</v>
      </c>
      <c r="J58" s="54">
        <f t="shared" si="13"/>
        <v>0.99245165982043571</v>
      </c>
    </row>
    <row r="59" spans="1:10" ht="13.2" x14ac:dyDescent="0.25">
      <c r="A59" s="53" t="s">
        <v>66</v>
      </c>
      <c r="B59" s="57">
        <v>97067307.613858894</v>
      </c>
      <c r="C59" s="58">
        <v>2805571.684254169</v>
      </c>
      <c r="D59" s="54">
        <f t="shared" si="10"/>
        <v>2.8903363585759952E-2</v>
      </c>
      <c r="E59" s="58">
        <v>28607.433624684811</v>
      </c>
      <c r="F59" s="54">
        <f t="shared" si="11"/>
        <v>2.9471749374657992E-4</v>
      </c>
      <c r="G59" s="58">
        <v>0</v>
      </c>
      <c r="H59" s="54">
        <f t="shared" si="12"/>
        <v>0</v>
      </c>
      <c r="I59" s="55">
        <f t="shared" si="9"/>
        <v>2834179.1178788538</v>
      </c>
      <c r="J59" s="54">
        <f t="shared" si="13"/>
        <v>2.9198081079506534E-2</v>
      </c>
    </row>
    <row r="60" spans="1:10" ht="13.2" x14ac:dyDescent="0.25">
      <c r="A60" s="9" t="s">
        <v>67</v>
      </c>
      <c r="B60" s="59">
        <f>SUM(B4:B59)</f>
        <v>4569499290.5805607</v>
      </c>
      <c r="C60" s="60">
        <f>SUM(C4:C59)</f>
        <v>949880524.0202533</v>
      </c>
      <c r="D60" s="10">
        <f t="shared" si="10"/>
        <v>0.20787409377178606</v>
      </c>
      <c r="E60" s="60">
        <f>SUM(E4:E59)</f>
        <v>483517712.11974317</v>
      </c>
      <c r="F60" s="10">
        <f t="shared" si="11"/>
        <v>0.10581415629420343</v>
      </c>
      <c r="G60" s="60">
        <f>SUM(G4:G59)</f>
        <v>56500204.4938462</v>
      </c>
      <c r="H60" s="10">
        <f t="shared" si="12"/>
        <v>1.2364637983490698E-2</v>
      </c>
      <c r="I60" s="60">
        <f>SUM(I4:I59)</f>
        <v>1489898440.6338425</v>
      </c>
      <c r="J60" s="10">
        <f t="shared" si="13"/>
        <v>0.32605288804948013</v>
      </c>
    </row>
    <row r="61" spans="1:10" s="1" customFormat="1" ht="13.2" x14ac:dyDescent="0.3">
      <c r="B61" s="119" t="s">
        <v>8</v>
      </c>
      <c r="C61" s="119" t="s">
        <v>8</v>
      </c>
      <c r="D61" s="3" t="s">
        <v>9</v>
      </c>
      <c r="E61" s="119" t="s">
        <v>8</v>
      </c>
      <c r="F61" s="3" t="s">
        <v>9</v>
      </c>
      <c r="G61" s="119" t="s">
        <v>8</v>
      </c>
      <c r="H61" s="3" t="s">
        <v>9</v>
      </c>
      <c r="I61" s="119" t="s">
        <v>8</v>
      </c>
      <c r="J61" s="4" t="s">
        <v>9</v>
      </c>
    </row>
    <row r="62" spans="1:10" s="1" customFormat="1" ht="69" customHeight="1" x14ac:dyDescent="0.3">
      <c r="B62" s="56" t="s">
        <v>1</v>
      </c>
      <c r="C62" s="130" t="s">
        <v>2</v>
      </c>
      <c r="D62" s="130"/>
      <c r="E62" s="131" t="s">
        <v>3</v>
      </c>
      <c r="F62" s="131"/>
      <c r="G62" s="132" t="s">
        <v>4</v>
      </c>
      <c r="H62" s="132"/>
      <c r="I62" s="133" t="s">
        <v>5</v>
      </c>
      <c r="J62" s="133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30A5-8395-4927-92B3-777924A5084E}">
  <dimension ref="A1:J62"/>
  <sheetViews>
    <sheetView zoomScale="71" zoomScaleNormal="70" workbookViewId="0">
      <selection activeCell="E73" sqref="E73"/>
    </sheetView>
  </sheetViews>
  <sheetFormatPr defaultColWidth="8.88671875" defaultRowHeight="14.4" x14ac:dyDescent="0.3"/>
  <cols>
    <col min="1" max="1" width="33.88671875" style="47" customWidth="1"/>
    <col min="2" max="2" width="17.44140625" style="7" customWidth="1"/>
    <col min="3" max="3" width="26.88671875" style="51" customWidth="1"/>
    <col min="4" max="4" width="9.109375" style="47" customWidth="1"/>
    <col min="5" max="5" width="24" style="51" customWidth="1"/>
    <col min="6" max="6" width="8.88671875" style="47" customWidth="1"/>
    <col min="7" max="7" width="25.44140625" style="51" customWidth="1"/>
    <col min="8" max="8" width="11.44140625" style="47" customWidth="1"/>
    <col min="9" max="9" width="24" style="51" customWidth="1"/>
    <col min="10" max="16384" width="8.88671875" style="47"/>
  </cols>
  <sheetData>
    <row r="1" spans="1:10" ht="75.599999999999994" customHeight="1" x14ac:dyDescent="0.3">
      <c r="A1" s="45" t="s">
        <v>115</v>
      </c>
      <c r="B1" s="46" t="s">
        <v>135</v>
      </c>
      <c r="C1" s="156" t="s">
        <v>136</v>
      </c>
      <c r="D1" s="156"/>
      <c r="E1" s="157" t="s">
        <v>137</v>
      </c>
      <c r="F1" s="157"/>
      <c r="G1" s="158" t="s">
        <v>138</v>
      </c>
      <c r="H1" s="158"/>
      <c r="I1" s="159" t="s">
        <v>139</v>
      </c>
      <c r="J1" s="159"/>
    </row>
    <row r="2" spans="1:10" s="18" customFormat="1" x14ac:dyDescent="0.25">
      <c r="A2" s="37" t="s">
        <v>97</v>
      </c>
      <c r="B2" s="120">
        <v>2018</v>
      </c>
      <c r="C2" s="133">
        <v>475</v>
      </c>
      <c r="D2" s="133"/>
      <c r="E2" s="133">
        <v>475</v>
      </c>
      <c r="F2" s="133"/>
      <c r="G2" s="133">
        <v>475</v>
      </c>
      <c r="H2" s="133"/>
      <c r="I2" s="133">
        <v>475</v>
      </c>
      <c r="J2" s="133"/>
    </row>
    <row r="3" spans="1:10" ht="26.4" x14ac:dyDescent="0.3">
      <c r="A3" s="45" t="s">
        <v>7</v>
      </c>
      <c r="B3" s="46" t="s">
        <v>134</v>
      </c>
      <c r="C3" s="46" t="s">
        <v>134</v>
      </c>
      <c r="D3" s="49" t="s">
        <v>9</v>
      </c>
      <c r="E3" s="46" t="s">
        <v>134</v>
      </c>
      <c r="F3" s="49" t="s">
        <v>9</v>
      </c>
      <c r="G3" s="46" t="s">
        <v>134</v>
      </c>
      <c r="H3" s="49" t="s">
        <v>9</v>
      </c>
      <c r="I3" s="46" t="s">
        <v>134</v>
      </c>
      <c r="J3" s="50" t="s">
        <v>9</v>
      </c>
    </row>
    <row r="4" spans="1:10" x14ac:dyDescent="0.3">
      <c r="A4" s="47" t="s">
        <v>10</v>
      </c>
      <c r="B4" s="58">
        <v>4365625</v>
      </c>
      <c r="C4" s="58">
        <v>1330479</v>
      </c>
      <c r="D4" s="96">
        <f>IFERROR(C4/B4,0)</f>
        <v>0.3047625483178239</v>
      </c>
      <c r="E4" s="58">
        <v>1303046</v>
      </c>
      <c r="F4" s="96">
        <f>IFERROR(E4/B4,0)</f>
        <v>0.29847868289191126</v>
      </c>
      <c r="G4" s="58">
        <v>0</v>
      </c>
      <c r="H4" s="96">
        <f>IFERROR(G4/B4,0)</f>
        <v>0</v>
      </c>
      <c r="I4" s="55">
        <f>SUM(C4,E4,G4)</f>
        <v>2633525</v>
      </c>
      <c r="J4" s="96">
        <f>IFERROR(I4/B4,0)</f>
        <v>0.60324123120973516</v>
      </c>
    </row>
    <row r="5" spans="1:10" x14ac:dyDescent="0.3">
      <c r="A5" s="47" t="s">
        <v>11</v>
      </c>
      <c r="B5" s="58" t="s">
        <v>36</v>
      </c>
      <c r="C5" s="58" t="s">
        <v>36</v>
      </c>
      <c r="D5" s="65" t="s">
        <v>36</v>
      </c>
      <c r="E5" s="58" t="s">
        <v>36</v>
      </c>
      <c r="F5" s="65" t="s">
        <v>36</v>
      </c>
      <c r="G5" s="58" t="s">
        <v>36</v>
      </c>
      <c r="H5" s="65" t="s">
        <v>36</v>
      </c>
      <c r="I5" s="55" t="s">
        <v>36</v>
      </c>
      <c r="J5" s="65" t="s">
        <v>36</v>
      </c>
    </row>
    <row r="6" spans="1:10" x14ac:dyDescent="0.3">
      <c r="A6" s="47" t="s">
        <v>12</v>
      </c>
      <c r="B6" s="58">
        <v>2194364</v>
      </c>
      <c r="C6" s="58">
        <v>758210</v>
      </c>
      <c r="D6" s="96">
        <f>IFERROR(C6/B6,0)</f>
        <v>0.34552608409543722</v>
      </c>
      <c r="E6" s="58">
        <v>1436154</v>
      </c>
      <c r="F6" s="96">
        <f>IFERROR(E6/B6,0)</f>
        <v>0.65447391590456283</v>
      </c>
      <c r="G6" s="58">
        <v>0</v>
      </c>
      <c r="H6" s="96">
        <f>IFERROR(G6/B6,0)</f>
        <v>0</v>
      </c>
      <c r="I6" s="55">
        <f t="shared" ref="I6:I13" si="0">SUM(C6,E6,G6)</f>
        <v>2194364</v>
      </c>
      <c r="J6" s="96">
        <f>IFERROR(I6/B6,0)</f>
        <v>1</v>
      </c>
    </row>
    <row r="7" spans="1:10" x14ac:dyDescent="0.3">
      <c r="A7" s="47" t="s">
        <v>13</v>
      </c>
      <c r="B7" s="58">
        <v>103853820</v>
      </c>
      <c r="C7" s="58">
        <v>2707362</v>
      </c>
      <c r="D7" s="65" t="s">
        <v>36</v>
      </c>
      <c r="E7" s="58">
        <v>379552</v>
      </c>
      <c r="F7" s="65" t="s">
        <v>36</v>
      </c>
      <c r="G7" s="58">
        <v>0</v>
      </c>
      <c r="H7" s="65" t="s">
        <v>36</v>
      </c>
      <c r="I7" s="55">
        <f t="shared" si="0"/>
        <v>3086914</v>
      </c>
      <c r="J7" s="65" t="s">
        <v>36</v>
      </c>
    </row>
    <row r="8" spans="1:10" x14ac:dyDescent="0.3">
      <c r="A8" s="47" t="s">
        <v>14</v>
      </c>
      <c r="B8" s="58">
        <v>2803323</v>
      </c>
      <c r="C8" s="58">
        <v>2424913</v>
      </c>
      <c r="D8" s="96">
        <f>IFERROR(C8/B8,0)</f>
        <v>0.86501377115658806</v>
      </c>
      <c r="E8" s="58">
        <v>364814</v>
      </c>
      <c r="F8" s="96">
        <f>IFERROR(E8/B8,0)</f>
        <v>0.1301362704190705</v>
      </c>
      <c r="G8" s="58">
        <v>0</v>
      </c>
      <c r="H8" s="96">
        <f>IFERROR(G8/B8,0)</f>
        <v>0</v>
      </c>
      <c r="I8" s="55">
        <f t="shared" si="0"/>
        <v>2789727</v>
      </c>
      <c r="J8" s="96">
        <f>IFERROR(I8/B8,0)</f>
        <v>0.99515004157565856</v>
      </c>
    </row>
    <row r="9" spans="1:10" x14ac:dyDescent="0.3">
      <c r="A9" s="47" t="s">
        <v>15</v>
      </c>
      <c r="B9" s="58">
        <v>9831038</v>
      </c>
      <c r="C9" s="58">
        <v>5660342</v>
      </c>
      <c r="D9" s="96">
        <f>IFERROR(C9/B9,0)</f>
        <v>0.57576239660552631</v>
      </c>
      <c r="E9" s="58">
        <v>0</v>
      </c>
      <c r="F9" s="96">
        <f>IFERROR(E9/B9,0)</f>
        <v>0</v>
      </c>
      <c r="G9" s="58">
        <v>0</v>
      </c>
      <c r="H9" s="96">
        <f>IFERROR(G9/B9,0)</f>
        <v>0</v>
      </c>
      <c r="I9" s="55">
        <f t="shared" si="0"/>
        <v>5660342</v>
      </c>
      <c r="J9" s="96">
        <f>IFERROR(I9/B9,0)</f>
        <v>0.57576239660552631</v>
      </c>
    </row>
    <row r="10" spans="1:10" x14ac:dyDescent="0.3">
      <c r="A10" s="47" t="s">
        <v>16</v>
      </c>
      <c r="B10" s="58">
        <v>1275263</v>
      </c>
      <c r="C10" s="58">
        <v>739958</v>
      </c>
      <c r="D10" s="96">
        <f>IFERROR(C10/B10,0)</f>
        <v>0.5802395270622609</v>
      </c>
      <c r="E10" s="58">
        <v>0</v>
      </c>
      <c r="F10" s="96">
        <f>IFERROR(E10/B10,0)</f>
        <v>0</v>
      </c>
      <c r="G10" s="58">
        <v>0</v>
      </c>
      <c r="H10" s="96">
        <f>IFERROR(G10/B10,0)</f>
        <v>0</v>
      </c>
      <c r="I10" s="55">
        <f t="shared" si="0"/>
        <v>739958</v>
      </c>
      <c r="J10" s="96">
        <f>IFERROR(I10/B10,0)</f>
        <v>0.5802395270622609</v>
      </c>
    </row>
    <row r="11" spans="1:10" x14ac:dyDescent="0.3">
      <c r="A11" s="47" t="s">
        <v>17</v>
      </c>
      <c r="B11" s="58">
        <v>42042</v>
      </c>
      <c r="C11" s="58">
        <v>0</v>
      </c>
      <c r="D11" s="65" t="s">
        <v>36</v>
      </c>
      <c r="E11" s="58">
        <v>0</v>
      </c>
      <c r="F11" s="65" t="s">
        <v>36</v>
      </c>
      <c r="G11" s="58">
        <v>0</v>
      </c>
      <c r="H11" s="65" t="s">
        <v>36</v>
      </c>
      <c r="I11" s="55">
        <f t="shared" si="0"/>
        <v>0</v>
      </c>
      <c r="J11" s="65" t="s">
        <v>36</v>
      </c>
    </row>
    <row r="12" spans="1:10" x14ac:dyDescent="0.3">
      <c r="A12" s="47" t="s">
        <v>18</v>
      </c>
      <c r="B12" s="58">
        <v>7807690</v>
      </c>
      <c r="C12" s="58">
        <v>0</v>
      </c>
      <c r="D12" s="96">
        <f>IFERROR(C12/B12,0)</f>
        <v>0</v>
      </c>
      <c r="E12" s="58">
        <v>0</v>
      </c>
      <c r="F12" s="96">
        <f>IFERROR(E12/B12,0)</f>
        <v>0</v>
      </c>
      <c r="G12" s="58">
        <v>0</v>
      </c>
      <c r="H12" s="96">
        <f>IFERROR(G12/B12,0)</f>
        <v>0</v>
      </c>
      <c r="I12" s="55">
        <f t="shared" si="0"/>
        <v>0</v>
      </c>
      <c r="J12" s="96">
        <f>IFERROR(I12/B12,0)</f>
        <v>0</v>
      </c>
    </row>
    <row r="13" spans="1:10" x14ac:dyDescent="0.3">
      <c r="A13" s="47" t="s">
        <v>19</v>
      </c>
      <c r="B13" s="58">
        <v>91950665</v>
      </c>
      <c r="C13" s="58">
        <v>18128559</v>
      </c>
      <c r="D13" s="96">
        <f>IFERROR(C13/B13,0)</f>
        <v>0.19715527886611806</v>
      </c>
      <c r="E13" s="58">
        <v>13930488</v>
      </c>
      <c r="F13" s="96">
        <f>IFERROR(E13/B13,0)</f>
        <v>0.15149958948094611</v>
      </c>
      <c r="G13" s="58">
        <v>487474</v>
      </c>
      <c r="H13" s="96">
        <f>IFERROR(G13/B13,0)</f>
        <v>5.3014733498664745E-3</v>
      </c>
      <c r="I13" s="55">
        <f t="shared" si="0"/>
        <v>32546521</v>
      </c>
      <c r="J13" s="96">
        <f>IFERROR(I13/B13,0)</f>
        <v>0.35395634169693063</v>
      </c>
    </row>
    <row r="14" spans="1:10" x14ac:dyDescent="0.3">
      <c r="A14" s="47" t="s">
        <v>20</v>
      </c>
      <c r="B14" s="58" t="s">
        <v>36</v>
      </c>
      <c r="C14" s="58" t="s">
        <v>36</v>
      </c>
      <c r="D14" s="65" t="s">
        <v>36</v>
      </c>
      <c r="E14" s="58" t="s">
        <v>36</v>
      </c>
      <c r="F14" s="65" t="s">
        <v>36</v>
      </c>
      <c r="G14" s="58" t="s">
        <v>36</v>
      </c>
      <c r="H14" s="65" t="s">
        <v>36</v>
      </c>
      <c r="I14" s="55" t="s">
        <v>36</v>
      </c>
      <c r="J14" s="65" t="s">
        <v>36</v>
      </c>
    </row>
    <row r="15" spans="1:10" x14ac:dyDescent="0.3">
      <c r="A15" s="47" t="s">
        <v>21</v>
      </c>
      <c r="B15" s="58" t="s">
        <v>36</v>
      </c>
      <c r="C15" s="58" t="s">
        <v>36</v>
      </c>
      <c r="D15" s="65" t="s">
        <v>36</v>
      </c>
      <c r="E15" s="58" t="s">
        <v>36</v>
      </c>
      <c r="F15" s="65" t="s">
        <v>36</v>
      </c>
      <c r="G15" s="58" t="s">
        <v>36</v>
      </c>
      <c r="H15" s="65" t="s">
        <v>36</v>
      </c>
      <c r="I15" s="55" t="s">
        <v>36</v>
      </c>
      <c r="J15" s="65" t="s">
        <v>36</v>
      </c>
    </row>
    <row r="16" spans="1:10" x14ac:dyDescent="0.3">
      <c r="A16" s="47" t="s">
        <v>22</v>
      </c>
      <c r="B16" s="58">
        <v>20665</v>
      </c>
      <c r="C16" s="58">
        <v>20665</v>
      </c>
      <c r="D16" s="65" t="s">
        <v>36</v>
      </c>
      <c r="E16" s="58">
        <v>0</v>
      </c>
      <c r="F16" s="65" t="s">
        <v>36</v>
      </c>
      <c r="G16" s="58">
        <v>0</v>
      </c>
      <c r="H16" s="65" t="s">
        <v>36</v>
      </c>
      <c r="I16" s="55">
        <f>SUM(C16,E16,G16)</f>
        <v>20665</v>
      </c>
      <c r="J16" s="65" t="s">
        <v>36</v>
      </c>
    </row>
    <row r="17" spans="1:10" x14ac:dyDescent="0.3">
      <c r="A17" s="47" t="s">
        <v>23</v>
      </c>
      <c r="B17" s="58" t="s">
        <v>36</v>
      </c>
      <c r="C17" s="58" t="s">
        <v>36</v>
      </c>
      <c r="D17" s="65" t="s">
        <v>36</v>
      </c>
      <c r="E17" s="58" t="s">
        <v>36</v>
      </c>
      <c r="F17" s="65" t="s">
        <v>36</v>
      </c>
      <c r="G17" s="58" t="s">
        <v>36</v>
      </c>
      <c r="H17" s="65" t="s">
        <v>36</v>
      </c>
      <c r="I17" s="55" t="s">
        <v>36</v>
      </c>
      <c r="J17" s="65" t="s">
        <v>36</v>
      </c>
    </row>
    <row r="18" spans="1:10" x14ac:dyDescent="0.3">
      <c r="A18" s="47" t="s">
        <v>24</v>
      </c>
      <c r="B18" s="58">
        <v>1060357</v>
      </c>
      <c r="C18" s="58">
        <v>319768</v>
      </c>
      <c r="D18" s="96">
        <f>IFERROR(C18/B18,0)</f>
        <v>0.3015663592544775</v>
      </c>
      <c r="E18" s="58">
        <v>739563</v>
      </c>
      <c r="F18" s="96">
        <f>IFERROR(E18/B18,0)</f>
        <v>0.6974660420971428</v>
      </c>
      <c r="G18" s="58">
        <v>0</v>
      </c>
      <c r="H18" s="96">
        <f>IFERROR(G18/B18,0)</f>
        <v>0</v>
      </c>
      <c r="I18" s="55">
        <f>SUM(C18,E18,G18)</f>
        <v>1059331</v>
      </c>
      <c r="J18" s="96">
        <f>IFERROR(I18/B18,0)</f>
        <v>0.9990324013516203</v>
      </c>
    </row>
    <row r="19" spans="1:10" x14ac:dyDescent="0.3">
      <c r="A19" s="47" t="s">
        <v>25</v>
      </c>
      <c r="B19" s="58" t="s">
        <v>36</v>
      </c>
      <c r="C19" s="58" t="s">
        <v>36</v>
      </c>
      <c r="D19" s="65" t="s">
        <v>36</v>
      </c>
      <c r="E19" s="58" t="s">
        <v>36</v>
      </c>
      <c r="F19" s="65" t="s">
        <v>36</v>
      </c>
      <c r="G19" s="58" t="s">
        <v>36</v>
      </c>
      <c r="H19" s="65" t="s">
        <v>36</v>
      </c>
      <c r="I19" s="55" t="s">
        <v>36</v>
      </c>
      <c r="J19" s="65" t="s">
        <v>36</v>
      </c>
    </row>
    <row r="20" spans="1:10" x14ac:dyDescent="0.3">
      <c r="A20" s="47" t="s">
        <v>26</v>
      </c>
      <c r="B20" s="58">
        <v>91806549</v>
      </c>
      <c r="C20" s="58">
        <v>9946314</v>
      </c>
      <c r="D20" s="96">
        <f>IFERROR(C20/B20,0)</f>
        <v>0.10833991810322813</v>
      </c>
      <c r="E20" s="58">
        <v>39604</v>
      </c>
      <c r="F20" s="96">
        <f>IFERROR(E20/B20,0)</f>
        <v>4.3138534703009043E-4</v>
      </c>
      <c r="G20" s="58">
        <v>0</v>
      </c>
      <c r="H20" s="96">
        <f>IFERROR(G20/B20,0)</f>
        <v>0</v>
      </c>
      <c r="I20" s="55">
        <f>SUM(C20,E20,G20)</f>
        <v>9985918</v>
      </c>
      <c r="J20" s="96">
        <f>IFERROR(I20/B20,0)</f>
        <v>0.10877130345025822</v>
      </c>
    </row>
    <row r="21" spans="1:10" x14ac:dyDescent="0.3">
      <c r="A21" s="47" t="s">
        <v>27</v>
      </c>
      <c r="B21" s="58">
        <v>40089586</v>
      </c>
      <c r="C21" s="58">
        <v>17857853</v>
      </c>
      <c r="D21" s="96">
        <f>IFERROR(C21/B21,0)</f>
        <v>0.44544867587308085</v>
      </c>
      <c r="E21" s="58">
        <v>7235495</v>
      </c>
      <c r="F21" s="96">
        <f>IFERROR(E21/B21,0)</f>
        <v>0.18048315589988881</v>
      </c>
      <c r="G21" s="58">
        <v>1066929</v>
      </c>
      <c r="H21" s="96">
        <f>IFERROR(G21/B21,0)</f>
        <v>2.6613619806400594E-2</v>
      </c>
      <c r="I21" s="55">
        <f>SUM(C21,E21,G21)</f>
        <v>26160277</v>
      </c>
      <c r="J21" s="96">
        <f>IFERROR(I21/B21,0)</f>
        <v>0.65254545157937027</v>
      </c>
    </row>
    <row r="22" spans="1:10" x14ac:dyDescent="0.3">
      <c r="A22" s="47" t="s">
        <v>28</v>
      </c>
      <c r="B22" s="58">
        <v>32071605</v>
      </c>
      <c r="C22" s="58">
        <v>16598791</v>
      </c>
      <c r="D22" s="96">
        <f>IFERROR(C22/B22,0)</f>
        <v>0.51755411055979272</v>
      </c>
      <c r="E22" s="58">
        <v>12977179</v>
      </c>
      <c r="F22" s="96">
        <f>IFERROR(E22/B22,0)</f>
        <v>0.40463141772917194</v>
      </c>
      <c r="G22" s="58">
        <v>186158</v>
      </c>
      <c r="H22" s="96">
        <f>IFERROR(G22/B22,0)</f>
        <v>5.8044491381083049E-3</v>
      </c>
      <c r="I22" s="55">
        <f>SUM(C22,E22,G22)</f>
        <v>29762128</v>
      </c>
      <c r="J22" s="96">
        <f>IFERROR(I22/B22,0)</f>
        <v>0.9279899774270729</v>
      </c>
    </row>
    <row r="23" spans="1:10" x14ac:dyDescent="0.3">
      <c r="A23" s="47" t="s">
        <v>29</v>
      </c>
      <c r="B23" s="58">
        <v>6777990</v>
      </c>
      <c r="C23" s="58">
        <v>2391714</v>
      </c>
      <c r="D23" s="96">
        <f>IFERROR(C23/B23,0)</f>
        <v>0.35286478734846172</v>
      </c>
      <c r="E23" s="58">
        <v>3359828</v>
      </c>
      <c r="F23" s="96">
        <f>IFERROR(E23/B23,0)</f>
        <v>0.49569680687047341</v>
      </c>
      <c r="G23" s="58">
        <v>1151594</v>
      </c>
      <c r="H23" s="96">
        <f>IFERROR(G23/B23,0)</f>
        <v>0.16990199159337799</v>
      </c>
      <c r="I23" s="55">
        <f>SUM(C23,E23,G23)</f>
        <v>6903136</v>
      </c>
      <c r="J23" s="96">
        <f>IFERROR(I23/B23,0)</f>
        <v>1.018463585812313</v>
      </c>
    </row>
    <row r="24" spans="1:10" x14ac:dyDescent="0.3">
      <c r="A24" s="47" t="s">
        <v>30</v>
      </c>
      <c r="B24" s="58">
        <v>26964558</v>
      </c>
      <c r="C24" s="58">
        <v>4659726</v>
      </c>
      <c r="D24" s="96">
        <f>IFERROR(C24/B24,0)</f>
        <v>0.17280928543312299</v>
      </c>
      <c r="E24" s="58">
        <v>364236</v>
      </c>
      <c r="F24" s="96">
        <f>IFERROR(E24/B24,0)</f>
        <v>1.3507953662730166E-2</v>
      </c>
      <c r="G24" s="58">
        <v>0</v>
      </c>
      <c r="H24" s="96">
        <f>IFERROR(G24/B24,0)</f>
        <v>0</v>
      </c>
      <c r="I24" s="55">
        <f>SUM(C24,E24,G24)</f>
        <v>5023962</v>
      </c>
      <c r="J24" s="96">
        <f>IFERROR(I24/B24,0)</f>
        <v>0.18631723909585315</v>
      </c>
    </row>
    <row r="25" spans="1:10" x14ac:dyDescent="0.3">
      <c r="A25" s="47" t="s">
        <v>31</v>
      </c>
      <c r="B25" s="58" t="s">
        <v>36</v>
      </c>
      <c r="C25" s="58" t="s">
        <v>36</v>
      </c>
      <c r="D25" s="65" t="s">
        <v>36</v>
      </c>
      <c r="E25" s="58" t="s">
        <v>36</v>
      </c>
      <c r="F25" s="65" t="s">
        <v>36</v>
      </c>
      <c r="G25" s="58" t="s">
        <v>36</v>
      </c>
      <c r="H25" s="65" t="s">
        <v>36</v>
      </c>
      <c r="I25" s="55" t="s">
        <v>36</v>
      </c>
      <c r="J25" s="65" t="s">
        <v>36</v>
      </c>
    </row>
    <row r="26" spans="1:10" x14ac:dyDescent="0.3">
      <c r="A26" s="47" t="s">
        <v>32</v>
      </c>
      <c r="B26" s="58">
        <v>235396</v>
      </c>
      <c r="C26" s="58">
        <v>1482</v>
      </c>
      <c r="D26" s="96">
        <f>IFERROR(C26/B26,0)</f>
        <v>6.2957739298883583E-3</v>
      </c>
      <c r="E26" s="58">
        <v>230118</v>
      </c>
      <c r="F26" s="96">
        <f>IFERROR(E26/B26,0)</f>
        <v>0.97757820863566081</v>
      </c>
      <c r="G26" s="58">
        <v>3796</v>
      </c>
      <c r="H26" s="96">
        <f>IFERROR(G26/B26,0)</f>
        <v>1.6126017434450884E-2</v>
      </c>
      <c r="I26" s="55">
        <f>SUM(C26,E26,G26)</f>
        <v>235396</v>
      </c>
      <c r="J26" s="96">
        <f>IFERROR(I26/B26,0)</f>
        <v>1</v>
      </c>
    </row>
    <row r="27" spans="1:10" x14ac:dyDescent="0.3">
      <c r="A27" s="47" t="s">
        <v>33</v>
      </c>
      <c r="B27" s="58">
        <v>8618766</v>
      </c>
      <c r="C27" s="58">
        <v>1693330</v>
      </c>
      <c r="D27" s="96">
        <f>IFERROR(C27/B27,0)</f>
        <v>0.19647012112870915</v>
      </c>
      <c r="E27" s="58">
        <v>308106</v>
      </c>
      <c r="F27" s="96">
        <f>IFERROR(E27/B27,0)</f>
        <v>3.5748273012633128E-2</v>
      </c>
      <c r="G27" s="58">
        <v>0</v>
      </c>
      <c r="H27" s="96">
        <f>IFERROR(G27/B27,0)</f>
        <v>0</v>
      </c>
      <c r="I27" s="55">
        <f>SUM(C27,E27,G27)</f>
        <v>2001436</v>
      </c>
      <c r="J27" s="96">
        <f>IFERROR(I27/B27,0)</f>
        <v>0.23221839414134227</v>
      </c>
    </row>
    <row r="28" spans="1:10" x14ac:dyDescent="0.3">
      <c r="A28" s="47" t="s">
        <v>34</v>
      </c>
      <c r="B28" s="58">
        <v>10360765</v>
      </c>
      <c r="C28" s="58">
        <v>560454</v>
      </c>
      <c r="D28" s="96">
        <f>IFERROR(C28/B28,0)</f>
        <v>5.4093882063727922E-2</v>
      </c>
      <c r="E28" s="58">
        <v>0</v>
      </c>
      <c r="F28" s="96">
        <f>IFERROR(E28/B28,0)</f>
        <v>0</v>
      </c>
      <c r="G28" s="58">
        <v>0</v>
      </c>
      <c r="H28" s="96">
        <f>IFERROR(G28/B28,0)</f>
        <v>0</v>
      </c>
      <c r="I28" s="55">
        <f>SUM(C28,E28,G28)</f>
        <v>560454</v>
      </c>
      <c r="J28" s="96">
        <f>IFERROR(I28/B28,0)</f>
        <v>5.4093882063727922E-2</v>
      </c>
    </row>
    <row r="29" spans="1:10" x14ac:dyDescent="0.3">
      <c r="A29" s="47" t="s">
        <v>35</v>
      </c>
      <c r="B29" s="58">
        <v>14648</v>
      </c>
      <c r="C29" s="58">
        <v>0</v>
      </c>
      <c r="D29" s="65" t="s">
        <v>36</v>
      </c>
      <c r="E29" s="58">
        <v>0</v>
      </c>
      <c r="F29" s="65" t="s">
        <v>36</v>
      </c>
      <c r="G29" s="58">
        <v>0</v>
      </c>
      <c r="H29" s="65" t="s">
        <v>36</v>
      </c>
      <c r="I29" s="55">
        <f>SUM(C29,E29,G29)</f>
        <v>0</v>
      </c>
      <c r="J29" s="65" t="s">
        <v>36</v>
      </c>
    </row>
    <row r="30" spans="1:10" x14ac:dyDescent="0.3">
      <c r="A30" s="47" t="s">
        <v>37</v>
      </c>
      <c r="B30" s="58" t="s">
        <v>36</v>
      </c>
      <c r="C30" s="58" t="s">
        <v>36</v>
      </c>
      <c r="D30" s="65" t="s">
        <v>36</v>
      </c>
      <c r="E30" s="58" t="s">
        <v>36</v>
      </c>
      <c r="F30" s="65" t="s">
        <v>36</v>
      </c>
      <c r="G30" s="58" t="s">
        <v>36</v>
      </c>
      <c r="H30" s="65" t="s">
        <v>36</v>
      </c>
      <c r="I30" s="55" t="s">
        <v>36</v>
      </c>
      <c r="J30" s="65" t="s">
        <v>36</v>
      </c>
    </row>
    <row r="31" spans="1:10" x14ac:dyDescent="0.3">
      <c r="A31" s="47" t="s">
        <v>38</v>
      </c>
      <c r="B31" s="58" t="s">
        <v>36</v>
      </c>
      <c r="C31" s="58" t="s">
        <v>36</v>
      </c>
      <c r="D31" s="65" t="s">
        <v>36</v>
      </c>
      <c r="E31" s="58" t="s">
        <v>36</v>
      </c>
      <c r="F31" s="65" t="s">
        <v>36</v>
      </c>
      <c r="G31" s="58" t="s">
        <v>36</v>
      </c>
      <c r="H31" s="65" t="s">
        <v>36</v>
      </c>
      <c r="I31" s="55" t="s">
        <v>36</v>
      </c>
      <c r="J31" s="65" t="s">
        <v>36</v>
      </c>
    </row>
    <row r="32" spans="1:10" x14ac:dyDescent="0.3">
      <c r="A32" s="47" t="s">
        <v>39</v>
      </c>
      <c r="B32" s="58">
        <v>10310576</v>
      </c>
      <c r="C32" s="58">
        <v>2573100</v>
      </c>
      <c r="D32" s="96">
        <f>IFERROR(C32/B32,0)</f>
        <v>0.24955928747336714</v>
      </c>
      <c r="E32" s="58">
        <v>0</v>
      </c>
      <c r="F32" s="96">
        <f>IFERROR(E32/B32,0)</f>
        <v>0</v>
      </c>
      <c r="G32" s="58">
        <v>0</v>
      </c>
      <c r="H32" s="96">
        <f>IFERROR(G32/B32,0)</f>
        <v>0</v>
      </c>
      <c r="I32" s="55">
        <f>SUM(C32,E32,G32)</f>
        <v>2573100</v>
      </c>
      <c r="J32" s="96">
        <f>IFERROR(I32/B32,0)</f>
        <v>0.24955928747336714</v>
      </c>
    </row>
    <row r="33" spans="1:10" x14ac:dyDescent="0.3">
      <c r="A33" s="47" t="s">
        <v>40</v>
      </c>
      <c r="B33" s="58">
        <v>23774233</v>
      </c>
      <c r="C33" s="58">
        <v>14251594</v>
      </c>
      <c r="D33" s="96">
        <f>IFERROR(C33/B33,0)</f>
        <v>0.59945546928895665</v>
      </c>
      <c r="E33" s="58">
        <v>7608815</v>
      </c>
      <c r="F33" s="96">
        <f>IFERROR(E33/B33,0)</f>
        <v>0.32004460459355305</v>
      </c>
      <c r="G33" s="58">
        <v>0</v>
      </c>
      <c r="H33" s="96">
        <f>IFERROR(G33/B33,0)</f>
        <v>0</v>
      </c>
      <c r="I33" s="55">
        <f>SUM(C33,E33,G33)</f>
        <v>21860409</v>
      </c>
      <c r="J33" s="96">
        <f>IFERROR(I33/B33,0)</f>
        <v>0.91950007388250965</v>
      </c>
    </row>
    <row r="34" spans="1:10" x14ac:dyDescent="0.3">
      <c r="A34" s="47" t="s">
        <v>41</v>
      </c>
      <c r="B34" s="58" t="s">
        <v>36</v>
      </c>
      <c r="C34" s="58" t="s">
        <v>36</v>
      </c>
      <c r="D34" s="65" t="s">
        <v>36</v>
      </c>
      <c r="E34" s="58" t="s">
        <v>36</v>
      </c>
      <c r="F34" s="65" t="s">
        <v>36</v>
      </c>
      <c r="G34" s="58" t="s">
        <v>36</v>
      </c>
      <c r="H34" s="65" t="s">
        <v>36</v>
      </c>
      <c r="I34" s="55" t="s">
        <v>36</v>
      </c>
      <c r="J34" s="65" t="s">
        <v>36</v>
      </c>
    </row>
    <row r="35" spans="1:10" x14ac:dyDescent="0.3">
      <c r="A35" s="47" t="s">
        <v>42</v>
      </c>
      <c r="B35" s="58">
        <v>3576379</v>
      </c>
      <c r="C35" s="58">
        <v>2225250</v>
      </c>
      <c r="D35" s="96">
        <f>IFERROR(C35/B35,0)</f>
        <v>0.62220754567678649</v>
      </c>
      <c r="E35" s="58">
        <v>0</v>
      </c>
      <c r="F35" s="96">
        <f>IFERROR(E35/B35,0)</f>
        <v>0</v>
      </c>
      <c r="G35" s="58">
        <v>0</v>
      </c>
      <c r="H35" s="96">
        <f>IFERROR(G35/B35,0)</f>
        <v>0</v>
      </c>
      <c r="I35" s="55">
        <f>SUM(C35,E35,G35)</f>
        <v>2225250</v>
      </c>
      <c r="J35" s="96">
        <f>IFERROR(I35/B35,0)</f>
        <v>0.62220754567678649</v>
      </c>
    </row>
    <row r="36" spans="1:10" x14ac:dyDescent="0.3">
      <c r="A36" s="47" t="s">
        <v>43</v>
      </c>
      <c r="B36" s="58" t="s">
        <v>36</v>
      </c>
      <c r="C36" s="58" t="s">
        <v>36</v>
      </c>
      <c r="D36" s="65" t="s">
        <v>36</v>
      </c>
      <c r="E36" s="58" t="s">
        <v>36</v>
      </c>
      <c r="F36" s="65" t="s">
        <v>36</v>
      </c>
      <c r="G36" s="58" t="s">
        <v>36</v>
      </c>
      <c r="H36" s="65" t="s">
        <v>36</v>
      </c>
      <c r="I36" s="55" t="s">
        <v>36</v>
      </c>
      <c r="J36" s="65" t="s">
        <v>36</v>
      </c>
    </row>
    <row r="37" spans="1:10" x14ac:dyDescent="0.3">
      <c r="A37" s="47" t="s">
        <v>44</v>
      </c>
      <c r="B37" s="58">
        <v>5615136</v>
      </c>
      <c r="C37" s="58">
        <v>3148956</v>
      </c>
      <c r="D37" s="65" t="s">
        <v>36</v>
      </c>
      <c r="E37" s="58">
        <v>1797672</v>
      </c>
      <c r="F37" s="65" t="s">
        <v>36</v>
      </c>
      <c r="G37" s="58">
        <v>0</v>
      </c>
      <c r="H37" s="65" t="s">
        <v>36</v>
      </c>
      <c r="I37" s="55">
        <f>SUM(C37,E37,G37)</f>
        <v>4946628</v>
      </c>
      <c r="J37" s="65" t="s">
        <v>36</v>
      </c>
    </row>
    <row r="38" spans="1:10" x14ac:dyDescent="0.3">
      <c r="A38" s="47" t="s">
        <v>45</v>
      </c>
      <c r="B38" s="58" t="s">
        <v>36</v>
      </c>
      <c r="C38" s="58" t="s">
        <v>36</v>
      </c>
      <c r="D38" s="65" t="s">
        <v>36</v>
      </c>
      <c r="E38" s="58" t="s">
        <v>36</v>
      </c>
      <c r="F38" s="65" t="s">
        <v>36</v>
      </c>
      <c r="G38" s="58" t="s">
        <v>36</v>
      </c>
      <c r="H38" s="65" t="s">
        <v>36</v>
      </c>
      <c r="I38" s="55" t="s">
        <v>36</v>
      </c>
      <c r="J38" s="65" t="s">
        <v>36</v>
      </c>
    </row>
    <row r="39" spans="1:10" x14ac:dyDescent="0.3">
      <c r="A39" s="47" t="s">
        <v>46</v>
      </c>
      <c r="B39" s="58" t="s">
        <v>36</v>
      </c>
      <c r="C39" s="58" t="s">
        <v>36</v>
      </c>
      <c r="D39" s="65" t="s">
        <v>36</v>
      </c>
      <c r="E39" s="58" t="s">
        <v>36</v>
      </c>
      <c r="F39" s="65" t="s">
        <v>36</v>
      </c>
      <c r="G39" s="58" t="s">
        <v>36</v>
      </c>
      <c r="H39" s="65" t="s">
        <v>36</v>
      </c>
      <c r="I39" s="55" t="s">
        <v>36</v>
      </c>
      <c r="J39" s="65" t="s">
        <v>36</v>
      </c>
    </row>
    <row r="40" spans="1:10" x14ac:dyDescent="0.3">
      <c r="A40" s="47" t="s">
        <v>47</v>
      </c>
      <c r="B40" s="58">
        <v>33626704</v>
      </c>
      <c r="C40" s="58">
        <v>17238720</v>
      </c>
      <c r="D40" s="96">
        <f>IFERROR(C40/B40,0)</f>
        <v>0.5126497083984205</v>
      </c>
      <c r="E40" s="58">
        <v>8398393</v>
      </c>
      <c r="F40" s="96">
        <f>IFERROR(E40/B40,0)</f>
        <v>0.24975367791027037</v>
      </c>
      <c r="G40" s="58">
        <v>742824</v>
      </c>
      <c r="H40" s="96">
        <f>IFERROR(G40/B40,0)</f>
        <v>2.2090300613464821E-2</v>
      </c>
      <c r="I40" s="55">
        <f t="shared" ref="I40:I46" si="1">SUM(C40,E40,G40)</f>
        <v>26379937</v>
      </c>
      <c r="J40" s="96">
        <f>IFERROR(I40/B40,0)</f>
        <v>0.78449368692215571</v>
      </c>
    </row>
    <row r="41" spans="1:10" x14ac:dyDescent="0.3">
      <c r="A41" s="47" t="s">
        <v>48</v>
      </c>
      <c r="B41" s="58">
        <v>19201</v>
      </c>
      <c r="C41" s="58">
        <v>0</v>
      </c>
      <c r="D41" s="65" t="s">
        <v>36</v>
      </c>
      <c r="E41" s="58">
        <v>0</v>
      </c>
      <c r="F41" s="65" t="s">
        <v>36</v>
      </c>
      <c r="G41" s="58">
        <v>0</v>
      </c>
      <c r="H41" s="65" t="s">
        <v>36</v>
      </c>
      <c r="I41" s="55">
        <f t="shared" si="1"/>
        <v>0</v>
      </c>
      <c r="J41" s="65" t="s">
        <v>36</v>
      </c>
    </row>
    <row r="42" spans="1:10" x14ac:dyDescent="0.3">
      <c r="A42" s="47" t="s">
        <v>49</v>
      </c>
      <c r="B42" s="58">
        <v>2291277</v>
      </c>
      <c r="C42" s="58">
        <v>1681143</v>
      </c>
      <c r="D42" s="65" t="s">
        <v>36</v>
      </c>
      <c r="E42" s="58">
        <v>419584</v>
      </c>
      <c r="F42" s="65" t="s">
        <v>36</v>
      </c>
      <c r="G42" s="58">
        <v>30580</v>
      </c>
      <c r="H42" s="65" t="s">
        <v>36</v>
      </c>
      <c r="I42" s="55">
        <f t="shared" si="1"/>
        <v>2131307</v>
      </c>
      <c r="J42" s="65" t="s">
        <v>36</v>
      </c>
    </row>
    <row r="43" spans="1:10" x14ac:dyDescent="0.3">
      <c r="A43" s="47" t="s">
        <v>50</v>
      </c>
      <c r="B43" s="58">
        <v>5187530</v>
      </c>
      <c r="C43" s="58">
        <v>470706</v>
      </c>
      <c r="D43" s="96">
        <f>IFERROR(C43/B43,0)</f>
        <v>9.0737981274325155E-2</v>
      </c>
      <c r="E43" s="58">
        <v>4610235</v>
      </c>
      <c r="F43" s="96">
        <f>IFERROR(E43/B43,0)</f>
        <v>0.88871486044418058</v>
      </c>
      <c r="G43" s="58">
        <v>140821</v>
      </c>
      <c r="H43" s="96">
        <f>IFERROR(G43/B43,0)</f>
        <v>2.7146059878207934E-2</v>
      </c>
      <c r="I43" s="55">
        <f t="shared" si="1"/>
        <v>5221762</v>
      </c>
      <c r="J43" s="96">
        <f>IFERROR(I43/B43,0)</f>
        <v>1.0065989015967136</v>
      </c>
    </row>
    <row r="44" spans="1:10" x14ac:dyDescent="0.3">
      <c r="A44" s="47" t="s">
        <v>51</v>
      </c>
      <c r="B44" s="58">
        <v>3027268</v>
      </c>
      <c r="C44" s="58">
        <v>0</v>
      </c>
      <c r="D44" s="96">
        <f>IFERROR(C44/B44,0)</f>
        <v>0</v>
      </c>
      <c r="E44" s="58">
        <v>0</v>
      </c>
      <c r="F44" s="96">
        <f>IFERROR(E44/B44,0)</f>
        <v>0</v>
      </c>
      <c r="G44" s="58">
        <v>0</v>
      </c>
      <c r="H44" s="96">
        <f>IFERROR(G44/B44,0)</f>
        <v>0</v>
      </c>
      <c r="I44" s="55">
        <f t="shared" si="1"/>
        <v>0</v>
      </c>
      <c r="J44" s="96">
        <f>IFERROR(I44/B44,0)</f>
        <v>0</v>
      </c>
    </row>
    <row r="45" spans="1:10" x14ac:dyDescent="0.3">
      <c r="A45" s="47" t="s">
        <v>52</v>
      </c>
      <c r="B45" s="58">
        <v>189917426</v>
      </c>
      <c r="C45" s="58">
        <v>8136412</v>
      </c>
      <c r="D45" s="96">
        <f>IFERROR(C45/B45,0)</f>
        <v>4.284184011634614E-2</v>
      </c>
      <c r="E45" s="58">
        <v>2948382</v>
      </c>
      <c r="F45" s="96">
        <f>IFERROR(E45/B45,0)</f>
        <v>1.5524546968112342E-2</v>
      </c>
      <c r="G45" s="58">
        <v>0</v>
      </c>
      <c r="H45" s="96">
        <f>IFERROR(G45/B45,0)</f>
        <v>0</v>
      </c>
      <c r="I45" s="55">
        <f t="shared" si="1"/>
        <v>11084794</v>
      </c>
      <c r="J45" s="96">
        <f>IFERROR(I45/B45,0)</f>
        <v>5.8366387084458488E-2</v>
      </c>
    </row>
    <row r="46" spans="1:10" x14ac:dyDescent="0.3">
      <c r="A46" s="47" t="s">
        <v>53</v>
      </c>
      <c r="B46" s="58">
        <v>32419</v>
      </c>
      <c r="C46" s="58">
        <v>32419</v>
      </c>
      <c r="D46" s="65" t="s">
        <v>36</v>
      </c>
      <c r="E46" s="58">
        <v>0</v>
      </c>
      <c r="F46" s="65" t="s">
        <v>36</v>
      </c>
      <c r="G46" s="58">
        <v>0</v>
      </c>
      <c r="H46" s="65" t="s">
        <v>36</v>
      </c>
      <c r="I46" s="55">
        <f t="shared" si="1"/>
        <v>32419</v>
      </c>
      <c r="J46" s="65" t="s">
        <v>36</v>
      </c>
    </row>
    <row r="47" spans="1:10" x14ac:dyDescent="0.3">
      <c r="A47" s="47" t="s">
        <v>54</v>
      </c>
      <c r="B47" s="58" t="s">
        <v>36</v>
      </c>
      <c r="C47" s="58" t="s">
        <v>36</v>
      </c>
      <c r="D47" s="65" t="s">
        <v>36</v>
      </c>
      <c r="E47" s="58" t="s">
        <v>36</v>
      </c>
      <c r="F47" s="65" t="s">
        <v>36</v>
      </c>
      <c r="G47" s="58" t="s">
        <v>36</v>
      </c>
      <c r="H47" s="65" t="s">
        <v>36</v>
      </c>
      <c r="I47" s="55" t="s">
        <v>36</v>
      </c>
      <c r="J47" s="65" t="s">
        <v>36</v>
      </c>
    </row>
    <row r="48" spans="1:10" x14ac:dyDescent="0.3">
      <c r="A48" s="47" t="s">
        <v>55</v>
      </c>
      <c r="B48" s="58">
        <v>30449</v>
      </c>
      <c r="C48" s="58">
        <v>0</v>
      </c>
      <c r="D48" s="65" t="s">
        <v>36</v>
      </c>
      <c r="E48" s="58">
        <v>30449</v>
      </c>
      <c r="F48" s="65" t="s">
        <v>36</v>
      </c>
      <c r="G48" s="58">
        <v>0</v>
      </c>
      <c r="H48" s="65" t="s">
        <v>36</v>
      </c>
      <c r="I48" s="55">
        <f t="shared" ref="I48:I55" si="2">SUM(C48,E48,G48)</f>
        <v>30449</v>
      </c>
      <c r="J48" s="65" t="s">
        <v>36</v>
      </c>
    </row>
    <row r="49" spans="1:10" x14ac:dyDescent="0.3">
      <c r="A49" s="47" t="s">
        <v>56</v>
      </c>
      <c r="B49" s="58">
        <v>4996873</v>
      </c>
      <c r="C49" s="58">
        <v>0</v>
      </c>
      <c r="D49" s="96">
        <f>IFERROR(C49/B49,0)</f>
        <v>0</v>
      </c>
      <c r="E49" s="58">
        <v>0</v>
      </c>
      <c r="F49" s="96">
        <f>IFERROR(E49/B49,0)</f>
        <v>0</v>
      </c>
      <c r="G49" s="58">
        <v>0</v>
      </c>
      <c r="H49" s="96">
        <f>IFERROR(G49/B49,0)</f>
        <v>0</v>
      </c>
      <c r="I49" s="55">
        <f t="shared" si="2"/>
        <v>0</v>
      </c>
      <c r="J49" s="96">
        <f>IFERROR(I49/B49,0)</f>
        <v>0</v>
      </c>
    </row>
    <row r="50" spans="1:10" x14ac:dyDescent="0.3">
      <c r="A50" s="47" t="s">
        <v>57</v>
      </c>
      <c r="B50" s="58">
        <v>2995184</v>
      </c>
      <c r="C50" s="58">
        <v>310576</v>
      </c>
      <c r="D50" s="96">
        <f>IFERROR(C50/B50,0)</f>
        <v>0.10369179322539115</v>
      </c>
      <c r="E50" s="58">
        <v>2684608</v>
      </c>
      <c r="F50" s="96">
        <f>IFERROR(E50/B50,0)</f>
        <v>0.89630820677460887</v>
      </c>
      <c r="G50" s="58">
        <v>0</v>
      </c>
      <c r="H50" s="96">
        <f>IFERROR(G50/B50,0)</f>
        <v>0</v>
      </c>
      <c r="I50" s="55">
        <f t="shared" si="2"/>
        <v>2995184</v>
      </c>
      <c r="J50" s="96">
        <f>IFERROR(I50/B50,0)</f>
        <v>1</v>
      </c>
    </row>
    <row r="51" spans="1:10" x14ac:dyDescent="0.3">
      <c r="A51" s="47" t="s">
        <v>58</v>
      </c>
      <c r="B51" s="58">
        <v>21694148</v>
      </c>
      <c r="C51" s="58">
        <v>2039799</v>
      </c>
      <c r="D51" s="96">
        <f>IFERROR(C51/B51,0)</f>
        <v>9.4025310420118829E-2</v>
      </c>
      <c r="E51" s="58">
        <v>112126</v>
      </c>
      <c r="F51" s="96">
        <f>IFERROR(E51/B51,0)</f>
        <v>5.1684905994003544E-3</v>
      </c>
      <c r="G51" s="58">
        <v>0</v>
      </c>
      <c r="H51" s="96">
        <f>IFERROR(G51/B51,0)</f>
        <v>0</v>
      </c>
      <c r="I51" s="55">
        <f t="shared" si="2"/>
        <v>2151925</v>
      </c>
      <c r="J51" s="96">
        <f>IFERROR(I51/B51,0)</f>
        <v>9.9193801019519176E-2</v>
      </c>
    </row>
    <row r="52" spans="1:10" x14ac:dyDescent="0.3">
      <c r="A52" s="47" t="s">
        <v>59</v>
      </c>
      <c r="B52" s="58">
        <v>1740029</v>
      </c>
      <c r="C52" s="58">
        <v>1257955</v>
      </c>
      <c r="D52" s="65" t="s">
        <v>36</v>
      </c>
      <c r="E52" s="58">
        <v>482074</v>
      </c>
      <c r="F52" s="65" t="s">
        <v>36</v>
      </c>
      <c r="G52" s="58">
        <v>0</v>
      </c>
      <c r="H52" s="65" t="s">
        <v>36</v>
      </c>
      <c r="I52" s="55">
        <f t="shared" si="2"/>
        <v>1740029</v>
      </c>
      <c r="J52" s="65" t="s">
        <v>36</v>
      </c>
    </row>
    <row r="53" spans="1:10" x14ac:dyDescent="0.3">
      <c r="A53" s="47" t="s">
        <v>60</v>
      </c>
      <c r="B53" s="58">
        <v>6270</v>
      </c>
      <c r="C53" s="58">
        <v>0</v>
      </c>
      <c r="D53" s="65" t="s">
        <v>36</v>
      </c>
      <c r="E53" s="58">
        <v>0</v>
      </c>
      <c r="F53" s="65" t="s">
        <v>36</v>
      </c>
      <c r="G53" s="58">
        <v>6270</v>
      </c>
      <c r="H53" s="65" t="s">
        <v>36</v>
      </c>
      <c r="I53" s="55">
        <f t="shared" si="2"/>
        <v>6270</v>
      </c>
      <c r="J53" s="65" t="s">
        <v>36</v>
      </c>
    </row>
    <row r="54" spans="1:10" x14ac:dyDescent="0.3">
      <c r="A54" s="47" t="s">
        <v>61</v>
      </c>
      <c r="B54" s="58">
        <v>19445250</v>
      </c>
      <c r="C54" s="58">
        <v>6769720</v>
      </c>
      <c r="D54" s="96">
        <f>IFERROR(C54/B54,0)</f>
        <v>0.34814260552062842</v>
      </c>
      <c r="E54" s="58">
        <v>12546420</v>
      </c>
      <c r="F54" s="96">
        <f>IFERROR(E54/B54,0)</f>
        <v>0.64521772669417976</v>
      </c>
      <c r="G54" s="58">
        <v>0</v>
      </c>
      <c r="H54" s="96">
        <f>IFERROR(G54/B54,0)</f>
        <v>0</v>
      </c>
      <c r="I54" s="55">
        <f t="shared" si="2"/>
        <v>19316140</v>
      </c>
      <c r="J54" s="96">
        <f>IFERROR(I54/B54,0)</f>
        <v>0.99336033221480824</v>
      </c>
    </row>
    <row r="55" spans="1:10" x14ac:dyDescent="0.3">
      <c r="A55" s="47" t="s">
        <v>62</v>
      </c>
      <c r="B55" s="58">
        <v>3545702</v>
      </c>
      <c r="C55" s="58">
        <v>1384450</v>
      </c>
      <c r="D55" s="96">
        <f>IFERROR(C55/B55,0)</f>
        <v>0.3904586454247988</v>
      </c>
      <c r="E55" s="58">
        <v>330708</v>
      </c>
      <c r="F55" s="96">
        <f>IFERROR(E55/B55,0)</f>
        <v>9.3270105609552068E-2</v>
      </c>
      <c r="G55" s="58">
        <v>0</v>
      </c>
      <c r="H55" s="96">
        <f>IFERROR(G55/B55,0)</f>
        <v>0</v>
      </c>
      <c r="I55" s="55">
        <f t="shared" si="2"/>
        <v>1715158</v>
      </c>
      <c r="J55" s="96">
        <f>IFERROR(I55/B55,0)</f>
        <v>0.48372875103435087</v>
      </c>
    </row>
    <row r="56" spans="1:10" x14ac:dyDescent="0.3">
      <c r="A56" s="47" t="s">
        <v>63</v>
      </c>
      <c r="B56" s="58" t="s">
        <v>36</v>
      </c>
      <c r="C56" s="58" t="s">
        <v>36</v>
      </c>
      <c r="D56" s="65" t="s">
        <v>36</v>
      </c>
      <c r="E56" s="58" t="s">
        <v>36</v>
      </c>
      <c r="F56" s="65" t="s">
        <v>36</v>
      </c>
      <c r="G56" s="58" t="s">
        <v>36</v>
      </c>
      <c r="H56" s="65" t="s">
        <v>36</v>
      </c>
      <c r="I56" s="55" t="s">
        <v>36</v>
      </c>
      <c r="J56" s="65" t="s">
        <v>36</v>
      </c>
    </row>
    <row r="57" spans="1:10" x14ac:dyDescent="0.3">
      <c r="A57" s="47" t="s">
        <v>64</v>
      </c>
      <c r="B57" s="58">
        <v>7118516</v>
      </c>
      <c r="C57" s="58">
        <v>3853727</v>
      </c>
      <c r="D57" s="96">
        <f>IFERROR(C57/B57,0)</f>
        <v>0.54136662753866116</v>
      </c>
      <c r="E57" s="58">
        <v>1460558</v>
      </c>
      <c r="F57" s="96">
        <f>IFERROR(E57/B57,0)</f>
        <v>0.205177315047125</v>
      </c>
      <c r="G57" s="58">
        <v>0</v>
      </c>
      <c r="H57" s="96">
        <f>IFERROR(G57/B57,0)</f>
        <v>0</v>
      </c>
      <c r="I57" s="55">
        <f>SUM(C57,E57,G57)</f>
        <v>5314285</v>
      </c>
      <c r="J57" s="96">
        <f>IFERROR(I57/B57,0)</f>
        <v>0.74654394258578616</v>
      </c>
    </row>
    <row r="58" spans="1:10" x14ac:dyDescent="0.3">
      <c r="A58" s="47" t="s">
        <v>65</v>
      </c>
      <c r="B58" s="58">
        <v>40477</v>
      </c>
      <c r="C58" s="58">
        <v>0</v>
      </c>
      <c r="D58" s="65" t="s">
        <v>36</v>
      </c>
      <c r="E58" s="58">
        <v>0</v>
      </c>
      <c r="F58" s="65" t="s">
        <v>36</v>
      </c>
      <c r="G58" s="58">
        <v>40477</v>
      </c>
      <c r="H58" s="65" t="s">
        <v>36</v>
      </c>
      <c r="I58" s="55">
        <f>SUM(C58,E58,G58)</f>
        <v>40477</v>
      </c>
      <c r="J58" s="65" t="s">
        <v>36</v>
      </c>
    </row>
    <row r="59" spans="1:10" x14ac:dyDescent="0.3">
      <c r="A59" s="47" t="s">
        <v>66</v>
      </c>
      <c r="B59" s="58">
        <v>20564134</v>
      </c>
      <c r="C59" s="58">
        <v>1495442</v>
      </c>
      <c r="D59" s="96">
        <f>IFERROR(C59/B59,0)</f>
        <v>7.2720883845631426E-2</v>
      </c>
      <c r="E59" s="58">
        <v>27600</v>
      </c>
      <c r="F59" s="96">
        <f>IFERROR(E59/B59,0)</f>
        <v>1.3421425866997365E-3</v>
      </c>
      <c r="G59" s="58">
        <v>0</v>
      </c>
      <c r="H59" s="96">
        <f>IFERROR(G59/B59,0)</f>
        <v>0</v>
      </c>
      <c r="I59" s="55">
        <f>SUM(C59,E59,G59)</f>
        <v>1523042</v>
      </c>
      <c r="J59" s="96">
        <f>IFERROR(I59/B59,0)</f>
        <v>7.4063026432331161E-2</v>
      </c>
    </row>
    <row r="60" spans="1:10" s="52" customFormat="1" x14ac:dyDescent="0.3">
      <c r="A60" s="52" t="s">
        <v>74</v>
      </c>
      <c r="B60" s="97">
        <f>SUM(B4:B59)</f>
        <v>801699896</v>
      </c>
      <c r="C60" s="97">
        <f>SUM(C4:C59)</f>
        <v>152669889</v>
      </c>
      <c r="D60" s="95">
        <f>IFERROR(C60/B60,0)</f>
        <v>0.19043271648372523</v>
      </c>
      <c r="E60" s="97">
        <f>SUM(E4:E59)</f>
        <v>86125807</v>
      </c>
      <c r="F60" s="95">
        <f>IFERROR(E60/B60,0)</f>
        <v>0.10742898612026264</v>
      </c>
      <c r="G60" s="97">
        <f>SUM(G4:G59)</f>
        <v>3856923</v>
      </c>
      <c r="H60" s="95">
        <f>IFERROR(G60/B60,0)</f>
        <v>4.8109311467342385E-3</v>
      </c>
      <c r="I60" s="76">
        <f>SUM(I4:I59)</f>
        <v>242652619</v>
      </c>
      <c r="J60" s="95">
        <f>IFERROR(I60/B60,0)</f>
        <v>0.30267263375072212</v>
      </c>
    </row>
    <row r="61" spans="1:10" x14ac:dyDescent="0.3">
      <c r="A61" s="45"/>
      <c r="B61" s="46" t="s">
        <v>121</v>
      </c>
      <c r="C61" s="46" t="s">
        <v>121</v>
      </c>
      <c r="D61" s="49" t="s">
        <v>9</v>
      </c>
      <c r="E61" s="46" t="s">
        <v>121</v>
      </c>
      <c r="F61" s="49" t="s">
        <v>9</v>
      </c>
      <c r="G61" s="46" t="s">
        <v>121</v>
      </c>
      <c r="H61" s="49" t="s">
        <v>9</v>
      </c>
      <c r="I61" s="46" t="s">
        <v>121</v>
      </c>
      <c r="J61" s="50" t="s">
        <v>9</v>
      </c>
    </row>
    <row r="62" spans="1:10" ht="75.599999999999994" customHeight="1" x14ac:dyDescent="0.3">
      <c r="A62" s="45"/>
      <c r="B62" s="46" t="s">
        <v>135</v>
      </c>
      <c r="C62" s="156" t="s">
        <v>136</v>
      </c>
      <c r="D62" s="156"/>
      <c r="E62" s="157" t="s">
        <v>137</v>
      </c>
      <c r="F62" s="157"/>
      <c r="G62" s="158" t="s">
        <v>138</v>
      </c>
      <c r="H62" s="158"/>
      <c r="I62" s="159" t="s">
        <v>139</v>
      </c>
      <c r="J62" s="159"/>
    </row>
  </sheetData>
  <mergeCells count="12">
    <mergeCell ref="C62:D62"/>
    <mergeCell ref="E62:F62"/>
    <mergeCell ref="G62:H62"/>
    <mergeCell ref="I62:J62"/>
    <mergeCell ref="C1:D1"/>
    <mergeCell ref="E1:F1"/>
    <mergeCell ref="G1:H1"/>
    <mergeCell ref="I1:J1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61A2-BA7E-4A31-ABA6-68527E56131E}">
  <dimension ref="A1:L62"/>
  <sheetViews>
    <sheetView zoomScale="70" zoomScaleNormal="70" workbookViewId="0">
      <selection activeCell="C1" sqref="C1:D1"/>
    </sheetView>
  </sheetViews>
  <sheetFormatPr defaultColWidth="8.88671875" defaultRowHeight="14.4" x14ac:dyDescent="0.3"/>
  <cols>
    <col min="1" max="1" width="40.109375" style="13" bestFit="1" customWidth="1"/>
    <col min="2" max="2" width="14.5546875" style="6" customWidth="1"/>
    <col min="3" max="3" width="20.5546875" style="14" customWidth="1"/>
    <col min="4" max="4" width="8.5546875" style="15" customWidth="1"/>
    <col min="5" max="5" width="20.5546875" style="14" customWidth="1"/>
    <col min="6" max="6" width="8.5546875" style="15" customWidth="1"/>
    <col min="7" max="7" width="20.5546875" style="14" customWidth="1"/>
    <col min="8" max="8" width="8.5546875" style="15" customWidth="1"/>
    <col min="9" max="9" width="20.5546875" style="14" customWidth="1"/>
    <col min="10" max="10" width="8.5546875" style="15" customWidth="1"/>
    <col min="11" max="16384" width="8.88671875" style="13"/>
  </cols>
  <sheetData>
    <row r="1" spans="1:12" s="11" customFormat="1" ht="58.35" customHeight="1" x14ac:dyDescent="0.3">
      <c r="A1" s="61" t="s">
        <v>0</v>
      </c>
      <c r="B1" s="56" t="s">
        <v>1</v>
      </c>
      <c r="C1" s="135" t="s">
        <v>69</v>
      </c>
      <c r="D1" s="135"/>
      <c r="E1" s="136" t="s">
        <v>70</v>
      </c>
      <c r="F1" s="136"/>
      <c r="G1" s="137" t="s">
        <v>71</v>
      </c>
      <c r="H1" s="137"/>
      <c r="I1" s="138" t="s">
        <v>72</v>
      </c>
      <c r="J1" s="138"/>
    </row>
    <row r="2" spans="1:12" s="2" customFormat="1" ht="14.4" customHeight="1" x14ac:dyDescent="0.3">
      <c r="A2" s="2" t="s">
        <v>68</v>
      </c>
      <c r="B2" s="2">
        <v>2020</v>
      </c>
      <c r="C2" s="134">
        <v>250</v>
      </c>
      <c r="D2" s="134"/>
      <c r="E2" s="134">
        <v>250</v>
      </c>
      <c r="F2" s="134"/>
      <c r="G2" s="134">
        <v>250</v>
      </c>
      <c r="H2" s="134"/>
      <c r="I2" s="134">
        <v>250</v>
      </c>
      <c r="J2" s="134"/>
      <c r="K2" s="12"/>
      <c r="L2" s="12"/>
    </row>
    <row r="3" spans="1:12" s="11" customFormat="1" ht="29.1" customHeight="1" x14ac:dyDescent="0.3">
      <c r="A3" s="61" t="s">
        <v>7</v>
      </c>
      <c r="B3" s="56" t="s">
        <v>8</v>
      </c>
      <c r="C3" s="62" t="s">
        <v>8</v>
      </c>
      <c r="D3" s="63" t="s">
        <v>73</v>
      </c>
      <c r="E3" s="62" t="s">
        <v>8</v>
      </c>
      <c r="F3" s="63" t="s">
        <v>73</v>
      </c>
      <c r="G3" s="62" t="s">
        <v>8</v>
      </c>
      <c r="H3" s="63" t="s">
        <v>73</v>
      </c>
      <c r="I3" s="62" t="s">
        <v>8</v>
      </c>
      <c r="J3" s="63" t="s">
        <v>73</v>
      </c>
    </row>
    <row r="4" spans="1:12" x14ac:dyDescent="0.3">
      <c r="A4" s="64" t="s">
        <v>10</v>
      </c>
      <c r="B4" s="57">
        <v>30471532.411708899</v>
      </c>
      <c r="C4" s="58">
        <v>10058828.404201509</v>
      </c>
      <c r="D4" s="66">
        <f t="shared" ref="D4:D28" si="0">C4/B4</f>
        <v>0.33010576128217084</v>
      </c>
      <c r="E4" s="58">
        <v>1807422.774703979</v>
      </c>
      <c r="F4" s="66">
        <f t="shared" ref="F4:F28" si="1">E4/B4</f>
        <v>5.9315125681354448E-2</v>
      </c>
      <c r="G4" s="58">
        <v>5858897.5274047852</v>
      </c>
      <c r="H4" s="66">
        <f t="shared" ref="H4:H28" si="2">G4/B4</f>
        <v>0.19227446287386135</v>
      </c>
      <c r="I4" s="67">
        <f>C4+E4+G4</f>
        <v>17725148.706310272</v>
      </c>
      <c r="J4" s="66">
        <f t="shared" ref="J4:J28" si="3">I4/B4</f>
        <v>0.58169534983738658</v>
      </c>
    </row>
    <row r="5" spans="1:12" x14ac:dyDescent="0.3">
      <c r="A5" s="64" t="s">
        <v>11</v>
      </c>
      <c r="B5" s="57">
        <v>35386.989753490299</v>
      </c>
      <c r="C5" s="58">
        <v>0</v>
      </c>
      <c r="D5" s="66">
        <f t="shared" si="0"/>
        <v>0</v>
      </c>
      <c r="E5" s="58">
        <v>0</v>
      </c>
      <c r="F5" s="66">
        <f t="shared" si="1"/>
        <v>0</v>
      </c>
      <c r="G5" s="58">
        <v>0</v>
      </c>
      <c r="H5" s="66">
        <f t="shared" si="2"/>
        <v>0</v>
      </c>
      <c r="I5" s="67">
        <f t="shared" ref="I5:I59" si="4">C5+E5+G5</f>
        <v>0</v>
      </c>
      <c r="J5" s="66">
        <f t="shared" si="3"/>
        <v>0</v>
      </c>
    </row>
    <row r="6" spans="1:12" x14ac:dyDescent="0.3">
      <c r="A6" s="64" t="s">
        <v>12</v>
      </c>
      <c r="B6" s="57">
        <v>2840052.33073295</v>
      </c>
      <c r="C6" s="58">
        <v>644436.80853271484</v>
      </c>
      <c r="D6" s="66">
        <f t="shared" si="0"/>
        <v>0.22691018808318966</v>
      </c>
      <c r="E6" s="58">
        <v>470218.80236816412</v>
      </c>
      <c r="F6" s="66">
        <f t="shared" si="1"/>
        <v>0.16556695004518168</v>
      </c>
      <c r="G6" s="58">
        <v>733348.74194335938</v>
      </c>
      <c r="H6" s="66">
        <f t="shared" si="2"/>
        <v>0.25821663002741202</v>
      </c>
      <c r="I6" s="67">
        <f t="shared" si="4"/>
        <v>1848004.3528442383</v>
      </c>
      <c r="J6" s="66">
        <f t="shared" si="3"/>
        <v>0.65069376815578339</v>
      </c>
    </row>
    <row r="7" spans="1:12" x14ac:dyDescent="0.3">
      <c r="A7" s="64" t="s">
        <v>13</v>
      </c>
      <c r="B7" s="57">
        <v>20634758.124057502</v>
      </c>
      <c r="C7" s="58">
        <v>2090.3161010742192</v>
      </c>
      <c r="D7" s="66">
        <f t="shared" si="0"/>
        <v>1.0130073192557448E-4</v>
      </c>
      <c r="E7" s="58">
        <v>0</v>
      </c>
      <c r="F7" s="66">
        <f t="shared" si="1"/>
        <v>0</v>
      </c>
      <c r="G7" s="58">
        <v>0</v>
      </c>
      <c r="H7" s="66">
        <f t="shared" si="2"/>
        <v>0</v>
      </c>
      <c r="I7" s="67">
        <f t="shared" si="4"/>
        <v>2090.3161010742192</v>
      </c>
      <c r="J7" s="66">
        <f t="shared" si="3"/>
        <v>1.0130073192557448E-4</v>
      </c>
    </row>
    <row r="8" spans="1:12" x14ac:dyDescent="0.3">
      <c r="A8" s="64" t="s">
        <v>14</v>
      </c>
      <c r="B8" s="57">
        <v>10163789.967649501</v>
      </c>
      <c r="C8" s="58">
        <v>878037.91846466064</v>
      </c>
      <c r="D8" s="66">
        <f t="shared" si="0"/>
        <v>8.6388829487758251E-2</v>
      </c>
      <c r="E8" s="58">
        <v>441291.84698486328</v>
      </c>
      <c r="F8" s="66">
        <f t="shared" si="1"/>
        <v>4.341804074950964E-2</v>
      </c>
      <c r="G8" s="58">
        <v>458090.84045410162</v>
      </c>
      <c r="H8" s="66">
        <f t="shared" si="2"/>
        <v>4.5070868437085645E-2</v>
      </c>
      <c r="I8" s="67">
        <f t="shared" si="4"/>
        <v>1777420.6059036255</v>
      </c>
      <c r="J8" s="66">
        <f t="shared" si="3"/>
        <v>0.17487773867435352</v>
      </c>
    </row>
    <row r="9" spans="1:12" x14ac:dyDescent="0.3">
      <c r="A9" s="64" t="s">
        <v>15</v>
      </c>
      <c r="B9" s="57">
        <v>152401935.888477</v>
      </c>
      <c r="C9" s="58">
        <v>4767642.2276153564</v>
      </c>
      <c r="D9" s="66">
        <f t="shared" si="0"/>
        <v>3.1283344268698589E-2</v>
      </c>
      <c r="E9" s="58">
        <v>20501005.95278931</v>
      </c>
      <c r="F9" s="66">
        <f t="shared" si="1"/>
        <v>0.13451932767961236</v>
      </c>
      <c r="G9" s="58">
        <v>42797365.102539063</v>
      </c>
      <c r="H9" s="66">
        <f t="shared" si="2"/>
        <v>0.28081903850523821</v>
      </c>
      <c r="I9" s="67">
        <f t="shared" si="4"/>
        <v>68066013.282943726</v>
      </c>
      <c r="J9" s="66">
        <f t="shared" si="3"/>
        <v>0.44662171045354909</v>
      </c>
    </row>
    <row r="10" spans="1:12" x14ac:dyDescent="0.3">
      <c r="A10" s="64" t="s">
        <v>16</v>
      </c>
      <c r="B10" s="57">
        <v>1021947.04180198</v>
      </c>
      <c r="C10" s="124">
        <v>29330.80672454834</v>
      </c>
      <c r="D10" s="66">
        <f t="shared" si="0"/>
        <v>2.8700906724902182E-2</v>
      </c>
      <c r="E10" s="124">
        <v>0</v>
      </c>
      <c r="F10" s="66">
        <f t="shared" si="1"/>
        <v>0</v>
      </c>
      <c r="G10" s="124">
        <v>0</v>
      </c>
      <c r="H10" s="66">
        <f t="shared" si="2"/>
        <v>0</v>
      </c>
      <c r="I10" s="67">
        <f t="shared" si="4"/>
        <v>29330.80672454834</v>
      </c>
      <c r="J10" s="66">
        <f t="shared" si="3"/>
        <v>2.8700906724902182E-2</v>
      </c>
    </row>
    <row r="11" spans="1:12" x14ac:dyDescent="0.3">
      <c r="A11" s="64" t="s">
        <v>17</v>
      </c>
      <c r="B11" s="57">
        <v>449530.684799276</v>
      </c>
      <c r="C11" s="58">
        <v>0</v>
      </c>
      <c r="D11" s="66">
        <f t="shared" si="0"/>
        <v>0</v>
      </c>
      <c r="E11" s="58">
        <v>0</v>
      </c>
      <c r="F11" s="66">
        <f t="shared" si="1"/>
        <v>0</v>
      </c>
      <c r="G11" s="58">
        <v>0</v>
      </c>
      <c r="H11" s="66">
        <f t="shared" si="2"/>
        <v>0</v>
      </c>
      <c r="I11" s="67">
        <f t="shared" si="4"/>
        <v>0</v>
      </c>
      <c r="J11" s="66">
        <f t="shared" si="3"/>
        <v>0</v>
      </c>
    </row>
    <row r="12" spans="1:12" x14ac:dyDescent="0.3">
      <c r="A12" s="64" t="s">
        <v>18</v>
      </c>
      <c r="B12" s="57">
        <v>19395909.933095202</v>
      </c>
      <c r="C12" s="58">
        <v>0</v>
      </c>
      <c r="D12" s="66">
        <f t="shared" si="0"/>
        <v>0</v>
      </c>
      <c r="E12" s="58">
        <v>0</v>
      </c>
      <c r="F12" s="66">
        <f t="shared" si="1"/>
        <v>0</v>
      </c>
      <c r="G12" s="58">
        <v>0</v>
      </c>
      <c r="H12" s="66">
        <f t="shared" si="2"/>
        <v>0</v>
      </c>
      <c r="I12" s="67">
        <f t="shared" si="4"/>
        <v>0</v>
      </c>
      <c r="J12" s="66">
        <f t="shared" si="3"/>
        <v>0</v>
      </c>
    </row>
    <row r="13" spans="1:12" x14ac:dyDescent="0.3">
      <c r="A13" s="64" t="s">
        <v>19</v>
      </c>
      <c r="B13" s="57">
        <v>1446964797.52336</v>
      </c>
      <c r="C13" s="58">
        <v>75715027.891033173</v>
      </c>
      <c r="D13" s="66">
        <f t="shared" si="0"/>
        <v>5.2326793312890404E-2</v>
      </c>
      <c r="E13" s="58">
        <v>14698138.78863525</v>
      </c>
      <c r="F13" s="66">
        <f t="shared" si="1"/>
        <v>1.0157910416198609E-2</v>
      </c>
      <c r="G13" s="58">
        <v>51722514.581420898</v>
      </c>
      <c r="H13" s="66">
        <f t="shared" si="2"/>
        <v>3.5745523781884461E-2</v>
      </c>
      <c r="I13" s="67">
        <f t="shared" si="4"/>
        <v>142135681.26108932</v>
      </c>
      <c r="J13" s="66">
        <f t="shared" si="3"/>
        <v>9.8230227510973475E-2</v>
      </c>
    </row>
    <row r="14" spans="1:12" x14ac:dyDescent="0.3">
      <c r="A14" s="64" t="s">
        <v>20</v>
      </c>
      <c r="B14" s="57">
        <v>5421.9981017112696</v>
      </c>
      <c r="C14" s="58">
        <v>0</v>
      </c>
      <c r="D14" s="66">
        <f t="shared" si="0"/>
        <v>0</v>
      </c>
      <c r="E14" s="58">
        <v>0</v>
      </c>
      <c r="F14" s="66">
        <f t="shared" si="1"/>
        <v>0</v>
      </c>
      <c r="G14" s="58">
        <v>0</v>
      </c>
      <c r="H14" s="66">
        <f t="shared" si="2"/>
        <v>0</v>
      </c>
      <c r="I14" s="67">
        <f t="shared" si="4"/>
        <v>0</v>
      </c>
      <c r="J14" s="66">
        <f t="shared" si="3"/>
        <v>0</v>
      </c>
    </row>
    <row r="15" spans="1:12" x14ac:dyDescent="0.3">
      <c r="A15" s="64" t="s">
        <v>21</v>
      </c>
      <c r="B15" s="57">
        <v>22616522.573074501</v>
      </c>
      <c r="C15" s="58">
        <v>0</v>
      </c>
      <c r="D15" s="66">
        <f t="shared" si="0"/>
        <v>0</v>
      </c>
      <c r="E15" s="58">
        <v>0</v>
      </c>
      <c r="F15" s="66">
        <f t="shared" si="1"/>
        <v>0</v>
      </c>
      <c r="G15" s="58">
        <v>0</v>
      </c>
      <c r="H15" s="66">
        <f t="shared" si="2"/>
        <v>0</v>
      </c>
      <c r="I15" s="67">
        <f t="shared" si="4"/>
        <v>0</v>
      </c>
      <c r="J15" s="66">
        <f t="shared" si="3"/>
        <v>0</v>
      </c>
    </row>
    <row r="16" spans="1:12" x14ac:dyDescent="0.3">
      <c r="A16" s="64" t="s">
        <v>22</v>
      </c>
      <c r="B16" s="57">
        <v>832206.71870253596</v>
      </c>
      <c r="C16" s="58">
        <v>202872.78550338751</v>
      </c>
      <c r="D16" s="66">
        <f t="shared" si="0"/>
        <v>0.24377691376930877</v>
      </c>
      <c r="E16" s="58">
        <v>82625.629730224609</v>
      </c>
      <c r="F16" s="66">
        <f t="shared" si="1"/>
        <v>9.9284982773322594E-2</v>
      </c>
      <c r="G16" s="58">
        <v>321647.70269775391</v>
      </c>
      <c r="H16" s="66">
        <f t="shared" si="2"/>
        <v>0.38649976678778014</v>
      </c>
      <c r="I16" s="67">
        <f t="shared" si="4"/>
        <v>607146.11793136597</v>
      </c>
      <c r="J16" s="66">
        <f t="shared" si="3"/>
        <v>0.7295616633304115</v>
      </c>
    </row>
    <row r="17" spans="1:10" x14ac:dyDescent="0.3">
      <c r="A17" s="64" t="s">
        <v>23</v>
      </c>
      <c r="B17" s="57">
        <v>181270.68779108001</v>
      </c>
      <c r="C17" s="58">
        <v>0</v>
      </c>
      <c r="D17" s="66">
        <f t="shared" si="0"/>
        <v>0</v>
      </c>
      <c r="E17" s="58">
        <v>0</v>
      </c>
      <c r="F17" s="66">
        <f t="shared" si="1"/>
        <v>0</v>
      </c>
      <c r="G17" s="58">
        <v>0</v>
      </c>
      <c r="H17" s="66">
        <f t="shared" si="2"/>
        <v>0</v>
      </c>
      <c r="I17" s="67">
        <f t="shared" si="4"/>
        <v>0</v>
      </c>
      <c r="J17" s="66">
        <f t="shared" si="3"/>
        <v>0</v>
      </c>
    </row>
    <row r="18" spans="1:10" x14ac:dyDescent="0.3">
      <c r="A18" s="64" t="s">
        <v>24</v>
      </c>
      <c r="B18" s="57">
        <v>3674587.0240301499</v>
      </c>
      <c r="C18" s="58">
        <v>163224.07235717771</v>
      </c>
      <c r="D18" s="66">
        <f t="shared" si="0"/>
        <v>4.4419705204902085E-2</v>
      </c>
      <c r="E18" s="58">
        <v>185200.06311035159</v>
      </c>
      <c r="F18" s="66">
        <f t="shared" si="1"/>
        <v>5.0400238693280718E-2</v>
      </c>
      <c r="G18" s="58">
        <v>1340433.7751464839</v>
      </c>
      <c r="H18" s="66">
        <f t="shared" si="2"/>
        <v>0.36478487688021771</v>
      </c>
      <c r="I18" s="67">
        <f t="shared" si="4"/>
        <v>1688857.9106140132</v>
      </c>
      <c r="J18" s="66">
        <f t="shared" si="3"/>
        <v>0.45960482077840054</v>
      </c>
    </row>
    <row r="19" spans="1:10" x14ac:dyDescent="0.3">
      <c r="A19" s="64" t="s">
        <v>25</v>
      </c>
      <c r="B19" s="57">
        <v>147162.36649538801</v>
      </c>
      <c r="C19" s="58">
        <v>0</v>
      </c>
      <c r="D19" s="66">
        <f t="shared" si="0"/>
        <v>0</v>
      </c>
      <c r="E19" s="58">
        <v>0</v>
      </c>
      <c r="F19" s="66">
        <f t="shared" si="1"/>
        <v>0</v>
      </c>
      <c r="G19" s="58">
        <v>0</v>
      </c>
      <c r="H19" s="66">
        <f t="shared" si="2"/>
        <v>0</v>
      </c>
      <c r="I19" s="67">
        <f t="shared" si="4"/>
        <v>0</v>
      </c>
      <c r="J19" s="66">
        <f t="shared" si="3"/>
        <v>0</v>
      </c>
    </row>
    <row r="20" spans="1:10" x14ac:dyDescent="0.3">
      <c r="A20" s="64" t="s">
        <v>26</v>
      </c>
      <c r="B20" s="57">
        <v>1377605016.72948</v>
      </c>
      <c r="C20" s="58">
        <v>20222883.568326</v>
      </c>
      <c r="D20" s="66">
        <f t="shared" si="0"/>
        <v>1.4679740072619933E-2</v>
      </c>
      <c r="E20" s="58">
        <v>14318881.692932131</v>
      </c>
      <c r="F20" s="66">
        <f t="shared" si="1"/>
        <v>1.0394040032553051E-2</v>
      </c>
      <c r="G20" s="58">
        <v>14656100.580505369</v>
      </c>
      <c r="H20" s="66">
        <f t="shared" si="2"/>
        <v>1.0638826370783595E-2</v>
      </c>
      <c r="I20" s="67">
        <f t="shared" si="4"/>
        <v>49197865.841763504</v>
      </c>
      <c r="J20" s="66">
        <f t="shared" si="3"/>
        <v>3.5712606475956581E-2</v>
      </c>
    </row>
    <row r="21" spans="1:10" x14ac:dyDescent="0.3">
      <c r="A21" s="64" t="s">
        <v>27</v>
      </c>
      <c r="B21" s="57">
        <v>271161505.68291199</v>
      </c>
      <c r="C21" s="58">
        <v>55449719.818592072</v>
      </c>
      <c r="D21" s="66">
        <f t="shared" si="0"/>
        <v>0.20448964420279214</v>
      </c>
      <c r="E21" s="58">
        <v>20792861.172134399</v>
      </c>
      <c r="F21" s="66">
        <f t="shared" si="1"/>
        <v>7.6680726195881718E-2</v>
      </c>
      <c r="G21" s="58">
        <v>59644763.305084229</v>
      </c>
      <c r="H21" s="66">
        <f t="shared" si="2"/>
        <v>0.21996028955094754</v>
      </c>
      <c r="I21" s="67">
        <f t="shared" si="4"/>
        <v>135887344.2958107</v>
      </c>
      <c r="J21" s="66">
        <f t="shared" si="3"/>
        <v>0.50113065994962136</v>
      </c>
    </row>
    <row r="22" spans="1:10" x14ac:dyDescent="0.3">
      <c r="A22" s="64" t="s">
        <v>28</v>
      </c>
      <c r="B22" s="57">
        <v>80174620.9475355</v>
      </c>
      <c r="C22" s="58">
        <v>18503651.895225521</v>
      </c>
      <c r="D22" s="66">
        <f t="shared" si="0"/>
        <v>0.23079188496985725</v>
      </c>
      <c r="E22" s="58">
        <v>715013.48547363281</v>
      </c>
      <c r="F22" s="66">
        <f t="shared" si="1"/>
        <v>8.9182022568154301E-3</v>
      </c>
      <c r="G22" s="58">
        <v>9631174.2497558594</v>
      </c>
      <c r="H22" s="66">
        <f t="shared" si="2"/>
        <v>0.12012746846733816</v>
      </c>
      <c r="I22" s="67">
        <f t="shared" si="4"/>
        <v>28849839.630455013</v>
      </c>
      <c r="J22" s="66">
        <f t="shared" si="3"/>
        <v>0.35983755569401082</v>
      </c>
    </row>
    <row r="23" spans="1:10" x14ac:dyDescent="0.3">
      <c r="A23" s="64" t="s">
        <v>29</v>
      </c>
      <c r="B23" s="57">
        <v>120862809.95781</v>
      </c>
      <c r="C23" s="58">
        <v>39898066.399085999</v>
      </c>
      <c r="D23" s="66">
        <f t="shared" si="0"/>
        <v>0.33011036573627034</v>
      </c>
      <c r="E23" s="58">
        <v>15279748.12850952</v>
      </c>
      <c r="F23" s="66">
        <f t="shared" si="1"/>
        <v>0.12642224795074081</v>
      </c>
      <c r="G23" s="58">
        <v>54375764.189758301</v>
      </c>
      <c r="H23" s="66">
        <f t="shared" si="2"/>
        <v>0.44989657454381077</v>
      </c>
      <c r="I23" s="67">
        <f t="shared" si="4"/>
        <v>109553578.71735382</v>
      </c>
      <c r="J23" s="66">
        <f t="shared" si="3"/>
        <v>0.90642918823082197</v>
      </c>
    </row>
    <row r="24" spans="1:10" x14ac:dyDescent="0.3">
      <c r="A24" s="64" t="s">
        <v>30</v>
      </c>
      <c r="B24" s="57">
        <v>18208904.914712202</v>
      </c>
      <c r="C24" s="58">
        <v>763487.48237609863</v>
      </c>
      <c r="D24" s="66">
        <f t="shared" si="0"/>
        <v>4.1929346435283191E-2</v>
      </c>
      <c r="E24" s="58">
        <v>889158.44723510742</v>
      </c>
      <c r="F24" s="66">
        <f t="shared" si="1"/>
        <v>4.8830967672124879E-2</v>
      </c>
      <c r="G24" s="58">
        <v>1651333.643432617</v>
      </c>
      <c r="H24" s="66">
        <f t="shared" si="2"/>
        <v>9.0688245732910233E-2</v>
      </c>
      <c r="I24" s="67">
        <f t="shared" si="4"/>
        <v>3303979.5730438232</v>
      </c>
      <c r="J24" s="66">
        <f t="shared" si="3"/>
        <v>0.18144855984031832</v>
      </c>
    </row>
    <row r="25" spans="1:10" x14ac:dyDescent="0.3">
      <c r="A25" s="64" t="s">
        <v>31</v>
      </c>
      <c r="B25" s="57">
        <v>2523.5203944332802</v>
      </c>
      <c r="C25" s="58">
        <v>0</v>
      </c>
      <c r="D25" s="66">
        <f t="shared" si="0"/>
        <v>0</v>
      </c>
      <c r="E25" s="58">
        <v>0</v>
      </c>
      <c r="F25" s="66">
        <f t="shared" si="1"/>
        <v>0</v>
      </c>
      <c r="G25" s="58">
        <v>0</v>
      </c>
      <c r="H25" s="66">
        <f t="shared" si="2"/>
        <v>0</v>
      </c>
      <c r="I25" s="67">
        <f t="shared" si="4"/>
        <v>0</v>
      </c>
      <c r="J25" s="66">
        <f t="shared" si="3"/>
        <v>0</v>
      </c>
    </row>
    <row r="26" spans="1:10" x14ac:dyDescent="0.3">
      <c r="A26" s="64" t="s">
        <v>32</v>
      </c>
      <c r="B26" s="57">
        <v>6319562.3007042296</v>
      </c>
      <c r="C26" s="58">
        <v>1604659.3429069519</v>
      </c>
      <c r="D26" s="66">
        <f t="shared" si="0"/>
        <v>0.25391938025963195</v>
      </c>
      <c r="E26" s="58">
        <v>409000.34002685553</v>
      </c>
      <c r="F26" s="66">
        <f t="shared" si="1"/>
        <v>6.4719725918562107E-2</v>
      </c>
      <c r="G26" s="58">
        <v>1189256.9566650391</v>
      </c>
      <c r="H26" s="66">
        <f t="shared" si="2"/>
        <v>0.18818660218485583</v>
      </c>
      <c r="I26" s="67">
        <f t="shared" si="4"/>
        <v>3202916.6395988464</v>
      </c>
      <c r="J26" s="66">
        <f t="shared" si="3"/>
        <v>0.50682570836304985</v>
      </c>
    </row>
    <row r="27" spans="1:10" x14ac:dyDescent="0.3">
      <c r="A27" s="64" t="s">
        <v>33</v>
      </c>
      <c r="B27" s="57">
        <v>7620073.99474076</v>
      </c>
      <c r="C27" s="58">
        <v>484054.19718360901</v>
      </c>
      <c r="D27" s="66">
        <f t="shared" si="0"/>
        <v>6.352355600715881E-2</v>
      </c>
      <c r="E27" s="58">
        <v>55800.541641235352</v>
      </c>
      <c r="F27" s="66">
        <f t="shared" si="1"/>
        <v>7.3228346181084198E-3</v>
      </c>
      <c r="G27" s="58">
        <v>88820.890289306641</v>
      </c>
      <c r="H27" s="66">
        <f t="shared" si="2"/>
        <v>1.1656171626497229E-2</v>
      </c>
      <c r="I27" s="67">
        <f t="shared" si="4"/>
        <v>628675.629114151</v>
      </c>
      <c r="J27" s="66">
        <f t="shared" si="3"/>
        <v>8.2502562251764458E-2</v>
      </c>
    </row>
    <row r="28" spans="1:10" x14ac:dyDescent="0.3">
      <c r="A28" s="64" t="s">
        <v>34</v>
      </c>
      <c r="B28" s="57">
        <v>37085657.064007603</v>
      </c>
      <c r="C28" s="58">
        <v>0</v>
      </c>
      <c r="D28" s="66">
        <f t="shared" si="0"/>
        <v>0</v>
      </c>
      <c r="E28" s="58">
        <v>0</v>
      </c>
      <c r="F28" s="66">
        <f t="shared" si="1"/>
        <v>0</v>
      </c>
      <c r="G28" s="58">
        <v>0</v>
      </c>
      <c r="H28" s="66">
        <f t="shared" si="2"/>
        <v>0</v>
      </c>
      <c r="I28" s="67">
        <f t="shared" si="4"/>
        <v>0</v>
      </c>
      <c r="J28" s="66">
        <f t="shared" si="3"/>
        <v>0</v>
      </c>
    </row>
    <row r="29" spans="1:10" x14ac:dyDescent="0.3">
      <c r="A29" s="64" t="s">
        <v>35</v>
      </c>
      <c r="B29" s="57" t="s">
        <v>36</v>
      </c>
      <c r="C29" s="57" t="s">
        <v>36</v>
      </c>
      <c r="D29" s="67" t="s">
        <v>36</v>
      </c>
      <c r="E29" s="57" t="s">
        <v>36</v>
      </c>
      <c r="F29" s="67" t="s">
        <v>36</v>
      </c>
      <c r="G29" s="57" t="s">
        <v>36</v>
      </c>
      <c r="H29" s="67" t="s">
        <v>36</v>
      </c>
      <c r="I29" s="67" t="s">
        <v>36</v>
      </c>
      <c r="J29" s="67" t="s">
        <v>36</v>
      </c>
    </row>
    <row r="30" spans="1:10" x14ac:dyDescent="0.3">
      <c r="A30" s="64" t="s">
        <v>37</v>
      </c>
      <c r="B30" s="57" t="s">
        <v>36</v>
      </c>
      <c r="C30" s="57" t="s">
        <v>36</v>
      </c>
      <c r="D30" s="67" t="s">
        <v>36</v>
      </c>
      <c r="E30" s="57" t="s">
        <v>36</v>
      </c>
      <c r="F30" s="67" t="s">
        <v>36</v>
      </c>
      <c r="G30" s="57" t="s">
        <v>36</v>
      </c>
      <c r="H30" s="67" t="s">
        <v>36</v>
      </c>
      <c r="I30" s="67" t="s">
        <v>36</v>
      </c>
      <c r="J30" s="67" t="s">
        <v>36</v>
      </c>
    </row>
    <row r="31" spans="1:10" x14ac:dyDescent="0.3">
      <c r="A31" s="64" t="s">
        <v>38</v>
      </c>
      <c r="B31" s="57">
        <v>40430.294710708396</v>
      </c>
      <c r="C31" s="58">
        <v>0</v>
      </c>
      <c r="D31" s="66">
        <f t="shared" ref="D31:D46" si="5">C31/B31</f>
        <v>0</v>
      </c>
      <c r="E31" s="58">
        <v>0</v>
      </c>
      <c r="F31" s="66">
        <f t="shared" ref="F31:F46" si="6">E31/B31</f>
        <v>0</v>
      </c>
      <c r="G31" s="58">
        <v>0</v>
      </c>
      <c r="H31" s="66">
        <f t="shared" ref="H31:H46" si="7">G31/B31</f>
        <v>0</v>
      </c>
      <c r="I31" s="67">
        <f t="shared" si="4"/>
        <v>0</v>
      </c>
      <c r="J31" s="66">
        <f t="shared" ref="J31:J46" si="8">I31/B31</f>
        <v>0</v>
      </c>
    </row>
    <row r="32" spans="1:10" x14ac:dyDescent="0.3">
      <c r="A32" s="64" t="s">
        <v>39</v>
      </c>
      <c r="B32" s="57">
        <v>3160329.4513562899</v>
      </c>
      <c r="C32" s="58">
        <v>24409.640899658199</v>
      </c>
      <c r="D32" s="66">
        <f t="shared" si="5"/>
        <v>7.7237646502906635E-3</v>
      </c>
      <c r="E32" s="58">
        <v>0</v>
      </c>
      <c r="F32" s="66">
        <f t="shared" si="6"/>
        <v>0</v>
      </c>
      <c r="G32" s="58">
        <v>0</v>
      </c>
      <c r="H32" s="66">
        <f t="shared" si="7"/>
        <v>0</v>
      </c>
      <c r="I32" s="67">
        <f t="shared" si="4"/>
        <v>24409.640899658199</v>
      </c>
      <c r="J32" s="66">
        <f t="shared" si="8"/>
        <v>7.7237646502906635E-3</v>
      </c>
    </row>
    <row r="33" spans="1:10" x14ac:dyDescent="0.3">
      <c r="A33" s="64" t="s">
        <v>40</v>
      </c>
      <c r="B33" s="57">
        <v>47431648.651104197</v>
      </c>
      <c r="C33" s="58">
        <v>26088967.837873459</v>
      </c>
      <c r="D33" s="66">
        <f t="shared" si="5"/>
        <v>0.55003291219703609</v>
      </c>
      <c r="E33" s="58">
        <v>934451.95483398438</v>
      </c>
      <c r="F33" s="66">
        <f t="shared" si="6"/>
        <v>1.9701022026613248E-2</v>
      </c>
      <c r="G33" s="58">
        <v>7124680.6084899902</v>
      </c>
      <c r="H33" s="66">
        <f t="shared" si="7"/>
        <v>0.15020942368875742</v>
      </c>
      <c r="I33" s="67">
        <f t="shared" si="4"/>
        <v>34148100.401197433</v>
      </c>
      <c r="J33" s="66">
        <f t="shared" si="8"/>
        <v>0.71994335791240671</v>
      </c>
    </row>
    <row r="34" spans="1:10" x14ac:dyDescent="0.3">
      <c r="A34" s="64" t="s">
        <v>41</v>
      </c>
      <c r="B34" s="57">
        <v>10244.409672260201</v>
      </c>
      <c r="C34" s="58">
        <v>0</v>
      </c>
      <c r="D34" s="66">
        <f t="shared" si="5"/>
        <v>0</v>
      </c>
      <c r="E34" s="58">
        <v>0</v>
      </c>
      <c r="F34" s="66">
        <f t="shared" si="6"/>
        <v>0</v>
      </c>
      <c r="G34" s="58">
        <v>0</v>
      </c>
      <c r="H34" s="66">
        <f t="shared" si="7"/>
        <v>0</v>
      </c>
      <c r="I34" s="67">
        <f t="shared" si="4"/>
        <v>0</v>
      </c>
      <c r="J34" s="66">
        <f t="shared" si="8"/>
        <v>0</v>
      </c>
    </row>
    <row r="35" spans="1:10" x14ac:dyDescent="0.3">
      <c r="A35" s="64" t="s">
        <v>42</v>
      </c>
      <c r="B35" s="57">
        <v>40294841.170051701</v>
      </c>
      <c r="C35" s="124">
        <v>17354.426788330082</v>
      </c>
      <c r="D35" s="66">
        <f t="shared" si="5"/>
        <v>4.3068607008751278E-4</v>
      </c>
      <c r="E35" s="124">
        <v>0</v>
      </c>
      <c r="F35" s="66">
        <f t="shared" si="6"/>
        <v>0</v>
      </c>
      <c r="G35" s="124">
        <v>0</v>
      </c>
      <c r="H35" s="66">
        <f t="shared" si="7"/>
        <v>0</v>
      </c>
      <c r="I35" s="67">
        <f t="shared" si="4"/>
        <v>17354.426788330082</v>
      </c>
      <c r="J35" s="66">
        <f t="shared" si="8"/>
        <v>4.3068607008751278E-4</v>
      </c>
    </row>
    <row r="36" spans="1:10" x14ac:dyDescent="0.3">
      <c r="A36" s="64" t="s">
        <v>43</v>
      </c>
      <c r="B36" s="57">
        <v>173366.65327281799</v>
      </c>
      <c r="C36" s="58">
        <v>0</v>
      </c>
      <c r="D36" s="66">
        <f t="shared" si="5"/>
        <v>0</v>
      </c>
      <c r="E36" s="58">
        <v>0</v>
      </c>
      <c r="F36" s="66">
        <f t="shared" si="6"/>
        <v>0</v>
      </c>
      <c r="G36" s="58">
        <v>0</v>
      </c>
      <c r="H36" s="66">
        <f t="shared" si="7"/>
        <v>0</v>
      </c>
      <c r="I36" s="67">
        <f t="shared" si="4"/>
        <v>0</v>
      </c>
      <c r="J36" s="66">
        <f t="shared" si="8"/>
        <v>0</v>
      </c>
    </row>
    <row r="37" spans="1:10" x14ac:dyDescent="0.3">
      <c r="A37" s="64" t="s">
        <v>44</v>
      </c>
      <c r="B37" s="57">
        <v>4352929.0175412605</v>
      </c>
      <c r="C37" s="58">
        <v>1371194.565246582</v>
      </c>
      <c r="D37" s="66">
        <f t="shared" si="5"/>
        <v>0.31500503677431829</v>
      </c>
      <c r="E37" s="58">
        <v>130836.33935546879</v>
      </c>
      <c r="F37" s="66">
        <f t="shared" si="6"/>
        <v>3.0057080836427542E-2</v>
      </c>
      <c r="G37" s="58">
        <v>6218.7963867175513</v>
      </c>
      <c r="H37" s="66">
        <f t="shared" si="7"/>
        <v>1.4286464037564805E-3</v>
      </c>
      <c r="I37" s="67">
        <f t="shared" si="4"/>
        <v>1508249.7009887684</v>
      </c>
      <c r="J37" s="66">
        <f t="shared" si="8"/>
        <v>0.34649076401450235</v>
      </c>
    </row>
    <row r="38" spans="1:10" x14ac:dyDescent="0.3">
      <c r="A38" s="64" t="s">
        <v>45</v>
      </c>
      <c r="B38" s="57">
        <v>901.33319664001397</v>
      </c>
      <c r="C38" s="58">
        <v>0</v>
      </c>
      <c r="D38" s="66">
        <f t="shared" si="5"/>
        <v>0</v>
      </c>
      <c r="E38" s="58">
        <v>0</v>
      </c>
      <c r="F38" s="66">
        <f t="shared" si="6"/>
        <v>0</v>
      </c>
      <c r="G38" s="58">
        <v>0</v>
      </c>
      <c r="H38" s="66">
        <f t="shared" si="7"/>
        <v>0</v>
      </c>
      <c r="I38" s="67">
        <f t="shared" si="4"/>
        <v>0</v>
      </c>
      <c r="J38" s="66">
        <f t="shared" si="8"/>
        <v>0</v>
      </c>
    </row>
    <row r="39" spans="1:10" x14ac:dyDescent="0.3">
      <c r="A39" s="64" t="s">
        <v>46</v>
      </c>
      <c r="B39" s="57">
        <v>17699.372645527099</v>
      </c>
      <c r="C39" s="58">
        <v>0</v>
      </c>
      <c r="D39" s="66">
        <f t="shared" si="5"/>
        <v>0</v>
      </c>
      <c r="E39" s="58">
        <v>0</v>
      </c>
      <c r="F39" s="66">
        <f t="shared" si="6"/>
        <v>0</v>
      </c>
      <c r="G39" s="58">
        <v>0</v>
      </c>
      <c r="H39" s="66">
        <f t="shared" si="7"/>
        <v>0</v>
      </c>
      <c r="I39" s="67">
        <f t="shared" si="4"/>
        <v>0</v>
      </c>
      <c r="J39" s="66">
        <f t="shared" si="8"/>
        <v>0</v>
      </c>
    </row>
    <row r="40" spans="1:10" x14ac:dyDescent="0.3">
      <c r="A40" s="64" t="s">
        <v>47</v>
      </c>
      <c r="B40" s="57">
        <v>224857985.114838</v>
      </c>
      <c r="C40" s="124">
        <v>24054675.49623394</v>
      </c>
      <c r="D40" s="66">
        <f t="shared" si="5"/>
        <v>0.10697719044288728</v>
      </c>
      <c r="E40" s="124">
        <v>18597882.35861969</v>
      </c>
      <c r="F40" s="66">
        <f t="shared" si="6"/>
        <v>8.2709459257679918E-2</v>
      </c>
      <c r="G40" s="124">
        <v>44649186.432434082</v>
      </c>
      <c r="H40" s="66">
        <f t="shared" si="7"/>
        <v>0.19856615903425062</v>
      </c>
      <c r="I40" s="67">
        <f t="shared" si="4"/>
        <v>87301744.287287712</v>
      </c>
      <c r="J40" s="66">
        <f t="shared" si="8"/>
        <v>0.38825280873481782</v>
      </c>
    </row>
    <row r="41" spans="1:10" x14ac:dyDescent="0.3">
      <c r="A41" s="64" t="s">
        <v>48</v>
      </c>
      <c r="B41" s="57">
        <v>9836.2438678219896</v>
      </c>
      <c r="C41" s="58">
        <v>0</v>
      </c>
      <c r="D41" s="66">
        <f t="shared" si="5"/>
        <v>0</v>
      </c>
      <c r="E41" s="58">
        <v>0</v>
      </c>
      <c r="F41" s="66">
        <f t="shared" si="6"/>
        <v>0</v>
      </c>
      <c r="G41" s="58">
        <v>0</v>
      </c>
      <c r="H41" s="66">
        <f t="shared" si="7"/>
        <v>0</v>
      </c>
      <c r="I41" s="67">
        <f t="shared" si="4"/>
        <v>0</v>
      </c>
      <c r="J41" s="66">
        <f t="shared" si="8"/>
        <v>0</v>
      </c>
    </row>
    <row r="42" spans="1:10" x14ac:dyDescent="0.3">
      <c r="A42" s="64" t="s">
        <v>49</v>
      </c>
      <c r="B42" s="57">
        <v>8952248.0158249103</v>
      </c>
      <c r="C42" s="58">
        <v>1995288.7416038511</v>
      </c>
      <c r="D42" s="66">
        <f t="shared" si="5"/>
        <v>0.22288130736288522</v>
      </c>
      <c r="E42" s="58">
        <v>75316.990615844727</v>
      </c>
      <c r="F42" s="66">
        <f t="shared" si="6"/>
        <v>8.4131930307009706E-3</v>
      </c>
      <c r="G42" s="58">
        <v>132713.11874389651</v>
      </c>
      <c r="H42" s="66">
        <f t="shared" si="7"/>
        <v>1.4824557866281098E-2</v>
      </c>
      <c r="I42" s="67">
        <f t="shared" si="4"/>
        <v>2203318.8509635925</v>
      </c>
      <c r="J42" s="66">
        <f t="shared" si="8"/>
        <v>0.2461190582598673</v>
      </c>
    </row>
    <row r="43" spans="1:10" x14ac:dyDescent="0.3">
      <c r="A43" s="64" t="s">
        <v>50</v>
      </c>
      <c r="B43" s="57">
        <v>97675685.472564504</v>
      </c>
      <c r="C43" s="58">
        <v>18928510.971939091</v>
      </c>
      <c r="D43" s="66">
        <f t="shared" si="5"/>
        <v>0.19378938453680777</v>
      </c>
      <c r="E43" s="58">
        <v>12559222.042282101</v>
      </c>
      <c r="F43" s="66">
        <f t="shared" si="6"/>
        <v>0.12858084365130748</v>
      </c>
      <c r="G43" s="58">
        <v>62102563.804901123</v>
      </c>
      <c r="H43" s="66">
        <f t="shared" si="7"/>
        <v>0.63580371619039944</v>
      </c>
      <c r="I43" s="67">
        <f t="shared" si="4"/>
        <v>93590296.819122314</v>
      </c>
      <c r="J43" s="66">
        <f t="shared" si="8"/>
        <v>0.95817394437851466</v>
      </c>
    </row>
    <row r="44" spans="1:10" x14ac:dyDescent="0.3">
      <c r="A44" s="64" t="s">
        <v>51</v>
      </c>
      <c r="B44" s="57">
        <v>48706694.413686201</v>
      </c>
      <c r="C44" s="58">
        <v>0</v>
      </c>
      <c r="D44" s="66">
        <f t="shared" si="5"/>
        <v>0</v>
      </c>
      <c r="E44" s="58">
        <v>0</v>
      </c>
      <c r="F44" s="66">
        <f t="shared" si="6"/>
        <v>0</v>
      </c>
      <c r="G44" s="58">
        <v>0</v>
      </c>
      <c r="H44" s="66">
        <f t="shared" si="7"/>
        <v>0</v>
      </c>
      <c r="I44" s="67">
        <f t="shared" si="4"/>
        <v>0</v>
      </c>
      <c r="J44" s="66">
        <f t="shared" si="8"/>
        <v>0</v>
      </c>
    </row>
    <row r="45" spans="1:10" x14ac:dyDescent="0.3">
      <c r="A45" s="64" t="s">
        <v>52</v>
      </c>
      <c r="B45" s="57">
        <v>140152079.24341801</v>
      </c>
      <c r="C45" s="58">
        <v>3209536.6049423218</v>
      </c>
      <c r="D45" s="66">
        <f t="shared" si="5"/>
        <v>2.2900385226308027E-2</v>
      </c>
      <c r="E45" s="58">
        <v>562341.52294921875</v>
      </c>
      <c r="F45" s="66">
        <f t="shared" si="6"/>
        <v>4.0123666090785314E-3</v>
      </c>
      <c r="G45" s="58">
        <v>456748.75341796881</v>
      </c>
      <c r="H45" s="66">
        <f t="shared" si="7"/>
        <v>3.2589509615813935E-3</v>
      </c>
      <c r="I45" s="67">
        <f t="shared" si="4"/>
        <v>4228626.8813095093</v>
      </c>
      <c r="J45" s="66">
        <f t="shared" si="8"/>
        <v>3.0171702796967952E-2</v>
      </c>
    </row>
    <row r="46" spans="1:10" x14ac:dyDescent="0.3">
      <c r="A46" s="64" t="s">
        <v>53</v>
      </c>
      <c r="B46" s="57">
        <v>174740.821782107</v>
      </c>
      <c r="C46" s="58">
        <v>97608.469825744629</v>
      </c>
      <c r="D46" s="66">
        <f t="shared" si="5"/>
        <v>0.55858996673059869</v>
      </c>
      <c r="E46" s="58">
        <v>0</v>
      </c>
      <c r="F46" s="66">
        <f t="shared" si="6"/>
        <v>0</v>
      </c>
      <c r="G46" s="58">
        <v>0</v>
      </c>
      <c r="H46" s="66">
        <f t="shared" si="7"/>
        <v>0</v>
      </c>
      <c r="I46" s="67">
        <f t="shared" si="4"/>
        <v>97608.469825744629</v>
      </c>
      <c r="J46" s="66">
        <f t="shared" si="8"/>
        <v>0.55858996673059869</v>
      </c>
    </row>
    <row r="47" spans="1:10" x14ac:dyDescent="0.3">
      <c r="A47" s="64" t="s">
        <v>54</v>
      </c>
      <c r="B47" s="57" t="s">
        <v>36</v>
      </c>
      <c r="C47" s="57" t="s">
        <v>36</v>
      </c>
      <c r="D47" s="67" t="s">
        <v>36</v>
      </c>
      <c r="E47" s="57" t="s">
        <v>36</v>
      </c>
      <c r="F47" s="67" t="s">
        <v>36</v>
      </c>
      <c r="G47" s="57" t="s">
        <v>36</v>
      </c>
      <c r="H47" s="67" t="s">
        <v>36</v>
      </c>
      <c r="I47" s="67" t="s">
        <v>36</v>
      </c>
      <c r="J47" s="67" t="s">
        <v>36</v>
      </c>
    </row>
    <row r="48" spans="1:10" x14ac:dyDescent="0.3">
      <c r="A48" s="64" t="s">
        <v>55</v>
      </c>
      <c r="B48" s="57">
        <v>487438.36381501099</v>
      </c>
      <c r="C48" s="58">
        <v>129634.839630127</v>
      </c>
      <c r="D48" s="66">
        <f t="shared" ref="D48:D60" si="9">C48/B48</f>
        <v>0.26595124482102739</v>
      </c>
      <c r="E48" s="58">
        <v>17133.850662231449</v>
      </c>
      <c r="F48" s="66">
        <f t="shared" ref="F48:F60" si="10">E48/B48</f>
        <v>3.515080456148495E-2</v>
      </c>
      <c r="G48" s="58">
        <v>112901.83642578129</v>
      </c>
      <c r="H48" s="66">
        <f t="shared" ref="H48:H60" si="11">G48/B48</f>
        <v>0.23162279542820097</v>
      </c>
      <c r="I48" s="67">
        <f t="shared" si="4"/>
        <v>259670.52671813976</v>
      </c>
      <c r="J48" s="66">
        <f t="shared" ref="J48:J60" si="12">I48/B48</f>
        <v>0.53272484481071336</v>
      </c>
    </row>
    <row r="49" spans="1:10" x14ac:dyDescent="0.3">
      <c r="A49" s="64" t="s">
        <v>56</v>
      </c>
      <c r="B49" s="57">
        <v>20550766.345709398</v>
      </c>
      <c r="C49" s="58">
        <v>0</v>
      </c>
      <c r="D49" s="66">
        <f t="shared" si="9"/>
        <v>0</v>
      </c>
      <c r="E49" s="58">
        <v>0</v>
      </c>
      <c r="F49" s="66">
        <f t="shared" si="10"/>
        <v>0</v>
      </c>
      <c r="G49" s="58">
        <v>0</v>
      </c>
      <c r="H49" s="66">
        <f t="shared" si="11"/>
        <v>0</v>
      </c>
      <c r="I49" s="67">
        <f t="shared" si="4"/>
        <v>0</v>
      </c>
      <c r="J49" s="66">
        <f t="shared" si="12"/>
        <v>0</v>
      </c>
    </row>
    <row r="50" spans="1:10" x14ac:dyDescent="0.3">
      <c r="A50" s="64" t="s">
        <v>57</v>
      </c>
      <c r="B50" s="57">
        <v>9284581.9996050205</v>
      </c>
      <c r="C50" s="58">
        <v>6004062.7124481201</v>
      </c>
      <c r="D50" s="66">
        <f t="shared" si="9"/>
        <v>0.64667022303250077</v>
      </c>
      <c r="E50" s="58">
        <v>297142.32791137701</v>
      </c>
      <c r="F50" s="66">
        <f t="shared" si="10"/>
        <v>3.2003845506886348E-2</v>
      </c>
      <c r="G50" s="58">
        <v>1787634.192779541</v>
      </c>
      <c r="H50" s="66">
        <f t="shared" si="11"/>
        <v>0.192537929317183</v>
      </c>
      <c r="I50" s="67">
        <f t="shared" si="4"/>
        <v>8088839.2331390381</v>
      </c>
      <c r="J50" s="66">
        <f t="shared" si="12"/>
        <v>0.87121199785657011</v>
      </c>
    </row>
    <row r="51" spans="1:10" x14ac:dyDescent="0.3">
      <c r="A51" s="64" t="s">
        <v>58</v>
      </c>
      <c r="B51" s="57">
        <v>74378308.562437594</v>
      </c>
      <c r="C51" s="58">
        <v>683031.39840698242</v>
      </c>
      <c r="D51" s="66">
        <f t="shared" si="9"/>
        <v>9.183206926971256E-3</v>
      </c>
      <c r="E51" s="58">
        <v>5350.06689453125</v>
      </c>
      <c r="F51" s="66">
        <f t="shared" si="10"/>
        <v>7.1930472713561163E-5</v>
      </c>
      <c r="G51" s="58">
        <v>6555.0819091796884</v>
      </c>
      <c r="H51" s="66">
        <f t="shared" si="11"/>
        <v>8.8131634556827291E-5</v>
      </c>
      <c r="I51" s="67">
        <f t="shared" si="4"/>
        <v>694936.54721069336</v>
      </c>
      <c r="J51" s="66">
        <f t="shared" si="12"/>
        <v>9.3432690342416455E-3</v>
      </c>
    </row>
    <row r="52" spans="1:10" x14ac:dyDescent="0.3">
      <c r="A52" s="64" t="s">
        <v>59</v>
      </c>
      <c r="B52" s="57">
        <v>1382042.2204135901</v>
      </c>
      <c r="C52" s="58">
        <v>578776.74251556396</v>
      </c>
      <c r="D52" s="66">
        <f t="shared" si="9"/>
        <v>0.41878369124089365</v>
      </c>
      <c r="E52" s="58">
        <v>94875.275253295898</v>
      </c>
      <c r="F52" s="66">
        <f t="shared" si="10"/>
        <v>6.8648608451993248E-2</v>
      </c>
      <c r="G52" s="58">
        <v>456856.2356262207</v>
      </c>
      <c r="H52" s="66">
        <f t="shared" si="11"/>
        <v>0.33056604847390397</v>
      </c>
      <c r="I52" s="67">
        <f t="shared" si="4"/>
        <v>1130508.2533950806</v>
      </c>
      <c r="J52" s="66">
        <f t="shared" si="12"/>
        <v>0.81799834816679085</v>
      </c>
    </row>
    <row r="53" spans="1:10" x14ac:dyDescent="0.3">
      <c r="A53" s="64" t="s">
        <v>60</v>
      </c>
      <c r="B53" s="57">
        <v>43478.664098051697</v>
      </c>
      <c r="C53" s="58">
        <v>36470.741306304932</v>
      </c>
      <c r="D53" s="66">
        <f t="shared" si="9"/>
        <v>0.83881927062104022</v>
      </c>
      <c r="E53" s="58">
        <v>0</v>
      </c>
      <c r="F53" s="66">
        <f t="shared" si="10"/>
        <v>0</v>
      </c>
      <c r="G53" s="58">
        <v>0</v>
      </c>
      <c r="H53" s="66">
        <f t="shared" si="11"/>
        <v>0</v>
      </c>
      <c r="I53" s="67">
        <f t="shared" si="4"/>
        <v>36470.741306304932</v>
      </c>
      <c r="J53" s="66">
        <f t="shared" si="12"/>
        <v>0.83881927062104022</v>
      </c>
    </row>
    <row r="54" spans="1:10" x14ac:dyDescent="0.3">
      <c r="A54" s="64" t="s">
        <v>61</v>
      </c>
      <c r="B54" s="57">
        <v>76232945.908313707</v>
      </c>
      <c r="C54" s="58">
        <v>22849026.74012756</v>
      </c>
      <c r="D54" s="66">
        <f t="shared" si="9"/>
        <v>0.29972640395674022</v>
      </c>
      <c r="E54" s="58">
        <v>4395849.2957763672</v>
      </c>
      <c r="F54" s="66">
        <f t="shared" si="10"/>
        <v>5.7663379571652768E-2</v>
      </c>
      <c r="G54" s="58">
        <v>14076038.459716801</v>
      </c>
      <c r="H54" s="66">
        <f t="shared" si="11"/>
        <v>0.18464508083744033</v>
      </c>
      <c r="I54" s="67">
        <f t="shared" si="4"/>
        <v>41320914.495620728</v>
      </c>
      <c r="J54" s="66">
        <f t="shared" si="12"/>
        <v>0.54203486436583326</v>
      </c>
    </row>
    <row r="55" spans="1:10" x14ac:dyDescent="0.3">
      <c r="A55" s="64" t="s">
        <v>62</v>
      </c>
      <c r="B55" s="57">
        <v>10034324.519271901</v>
      </c>
      <c r="C55" s="58">
        <v>45857.897998809807</v>
      </c>
      <c r="D55" s="66">
        <f t="shared" si="9"/>
        <v>4.570103140548747E-3</v>
      </c>
      <c r="E55" s="58">
        <v>2191.0274353027339</v>
      </c>
      <c r="F55" s="66">
        <f t="shared" si="10"/>
        <v>2.1835325647428001E-4</v>
      </c>
      <c r="G55" s="58">
        <v>1504081.0305175779</v>
      </c>
      <c r="H55" s="66">
        <f t="shared" si="11"/>
        <v>0.14989360047393757</v>
      </c>
      <c r="I55" s="67">
        <f t="shared" si="4"/>
        <v>1552129.9559516904</v>
      </c>
      <c r="J55" s="66">
        <f t="shared" si="12"/>
        <v>0.15468205687096059</v>
      </c>
    </row>
    <row r="56" spans="1:10" x14ac:dyDescent="0.3">
      <c r="A56" s="64" t="s">
        <v>63</v>
      </c>
      <c r="B56" s="57">
        <v>10.387825813144399</v>
      </c>
      <c r="C56" s="58">
        <v>0</v>
      </c>
      <c r="D56" s="66">
        <f t="shared" si="9"/>
        <v>0</v>
      </c>
      <c r="E56" s="58">
        <v>0</v>
      </c>
      <c r="F56" s="66">
        <f t="shared" si="10"/>
        <v>0</v>
      </c>
      <c r="G56" s="58">
        <v>0</v>
      </c>
      <c r="H56" s="66">
        <f t="shared" si="11"/>
        <v>0</v>
      </c>
      <c r="I56" s="67">
        <f t="shared" si="4"/>
        <v>0</v>
      </c>
      <c r="J56" s="66">
        <f t="shared" si="12"/>
        <v>0</v>
      </c>
    </row>
    <row r="57" spans="1:10" x14ac:dyDescent="0.3">
      <c r="A57" s="64" t="s">
        <v>64</v>
      </c>
      <c r="B57" s="57">
        <v>32939238.330004498</v>
      </c>
      <c r="C57" s="58">
        <v>12259924.13940811</v>
      </c>
      <c r="D57" s="66">
        <f t="shared" si="9"/>
        <v>0.372198167321935</v>
      </c>
      <c r="E57" s="58">
        <v>2799163.381652832</v>
      </c>
      <c r="F57" s="66">
        <f t="shared" si="10"/>
        <v>8.4979602552104599E-2</v>
      </c>
      <c r="G57" s="58">
        <v>2485503.4390869141</v>
      </c>
      <c r="H57" s="66">
        <f t="shared" si="11"/>
        <v>7.5457222604411525E-2</v>
      </c>
      <c r="I57" s="67">
        <f t="shared" si="4"/>
        <v>17544590.960147858</v>
      </c>
      <c r="J57" s="66">
        <f t="shared" si="12"/>
        <v>0.53263499247845125</v>
      </c>
    </row>
    <row r="58" spans="1:10" x14ac:dyDescent="0.3">
      <c r="A58" s="64" t="s">
        <v>65</v>
      </c>
      <c r="B58" s="57">
        <v>209700.60974617599</v>
      </c>
      <c r="C58" s="58">
        <v>59944.520878791809</v>
      </c>
      <c r="D58" s="66">
        <f t="shared" si="9"/>
        <v>0.28585763747348825</v>
      </c>
      <c r="E58" s="58">
        <v>9654.3945159912109</v>
      </c>
      <c r="F58" s="66">
        <f t="shared" si="10"/>
        <v>4.6038943461714298E-2</v>
      </c>
      <c r="G58" s="58">
        <v>77529.05891418457</v>
      </c>
      <c r="H58" s="66">
        <f t="shared" si="11"/>
        <v>0.36971308289483101</v>
      </c>
      <c r="I58" s="67">
        <f t="shared" si="4"/>
        <v>147127.97430896759</v>
      </c>
      <c r="J58" s="66">
        <f t="shared" si="12"/>
        <v>0.70160966383003354</v>
      </c>
    </row>
    <row r="59" spans="1:10" x14ac:dyDescent="0.3">
      <c r="A59" s="64" t="s">
        <v>66</v>
      </c>
      <c r="B59" s="57">
        <v>97067307.613858894</v>
      </c>
      <c r="C59" s="58">
        <v>225544.01007080081</v>
      </c>
      <c r="D59" s="66">
        <f t="shared" si="9"/>
        <v>2.3235836618445416E-3</v>
      </c>
      <c r="E59" s="58">
        <v>0</v>
      </c>
      <c r="F59" s="66">
        <f t="shared" si="10"/>
        <v>0</v>
      </c>
      <c r="G59" s="58">
        <v>0</v>
      </c>
      <c r="H59" s="66">
        <f t="shared" si="11"/>
        <v>0</v>
      </c>
      <c r="I59" s="67">
        <f t="shared" si="4"/>
        <v>225544.01007080081</v>
      </c>
      <c r="J59" s="66">
        <f t="shared" si="12"/>
        <v>2.3235836618445416E-3</v>
      </c>
    </row>
    <row r="60" spans="1:10" s="16" customFormat="1" x14ac:dyDescent="0.3">
      <c r="A60" s="68" t="s">
        <v>74</v>
      </c>
      <c r="B60" s="59">
        <f>SUM(B4:B59)</f>
        <v>4569499290.5805607</v>
      </c>
      <c r="C60" s="69">
        <f>SUM(C4:C59)</f>
        <v>348047834.432374</v>
      </c>
      <c r="D60" s="70">
        <f t="shared" si="9"/>
        <v>7.6167608812158075E-2</v>
      </c>
      <c r="E60" s="69">
        <f>SUM(E4:E59)</f>
        <v>131127778.49503326</v>
      </c>
      <c r="F60" s="70">
        <f t="shared" si="10"/>
        <v>2.8696312255773064E-2</v>
      </c>
      <c r="G60" s="69">
        <f>SUM(G4:G59)</f>
        <v>379448722.93644714</v>
      </c>
      <c r="H60" s="70">
        <f t="shared" si="11"/>
        <v>8.3039453298227275E-2</v>
      </c>
      <c r="I60" s="69">
        <f>SUM(I4:I59)</f>
        <v>858624335.86385441</v>
      </c>
      <c r="J60" s="70">
        <f t="shared" si="12"/>
        <v>0.18790337436615842</v>
      </c>
    </row>
    <row r="61" spans="1:10" s="11" customFormat="1" ht="29.1" customHeight="1" x14ac:dyDescent="0.3">
      <c r="A61" s="61"/>
      <c r="B61" s="62" t="s">
        <v>8</v>
      </c>
      <c r="C61" s="62" t="s">
        <v>8</v>
      </c>
      <c r="D61" s="63" t="s">
        <v>73</v>
      </c>
      <c r="E61" s="62" t="s">
        <v>8</v>
      </c>
      <c r="F61" s="63" t="s">
        <v>73</v>
      </c>
      <c r="G61" s="62" t="s">
        <v>8</v>
      </c>
      <c r="H61" s="63" t="s">
        <v>73</v>
      </c>
      <c r="I61" s="62" t="s">
        <v>8</v>
      </c>
      <c r="J61" s="63" t="s">
        <v>73</v>
      </c>
    </row>
    <row r="62" spans="1:10" s="11" customFormat="1" ht="58.35" customHeight="1" x14ac:dyDescent="0.3">
      <c r="A62" s="61"/>
      <c r="B62" s="56" t="s">
        <v>1</v>
      </c>
      <c r="C62" s="135" t="s">
        <v>75</v>
      </c>
      <c r="D62" s="135"/>
      <c r="E62" s="136" t="s">
        <v>76</v>
      </c>
      <c r="F62" s="136"/>
      <c r="G62" s="137" t="s">
        <v>77</v>
      </c>
      <c r="H62" s="137"/>
      <c r="I62" s="138" t="s">
        <v>78</v>
      </c>
      <c r="J62" s="138"/>
    </row>
  </sheetData>
  <mergeCells count="12">
    <mergeCell ref="C62:D62"/>
    <mergeCell ref="E62:F62"/>
    <mergeCell ref="G62:H62"/>
    <mergeCell ref="I62:J62"/>
    <mergeCell ref="C1:D1"/>
    <mergeCell ref="E1:F1"/>
    <mergeCell ref="G1:H1"/>
    <mergeCell ref="I1:J1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969B-E7A8-4E92-BC8C-F01025905BC5}">
  <dimension ref="A1:L62"/>
  <sheetViews>
    <sheetView tabSelected="1" zoomScale="70" zoomScaleNormal="70" workbookViewId="0">
      <selection activeCell="C1" sqref="C1:D1"/>
    </sheetView>
  </sheetViews>
  <sheetFormatPr defaultColWidth="8.88671875" defaultRowHeight="14.4" x14ac:dyDescent="0.3"/>
  <cols>
    <col min="1" max="1" width="40.109375" style="13" bestFit="1" customWidth="1"/>
    <col min="2" max="2" width="14.5546875" style="6" customWidth="1"/>
    <col min="3" max="3" width="20.5546875" style="14" customWidth="1"/>
    <col min="4" max="4" width="8.5546875" style="15" customWidth="1"/>
    <col min="5" max="5" width="20.5546875" style="14" customWidth="1"/>
    <col min="6" max="6" width="8.5546875" style="15" customWidth="1"/>
    <col min="7" max="7" width="20.5546875" style="14" customWidth="1"/>
    <col min="8" max="8" width="8.5546875" style="15" customWidth="1"/>
    <col min="9" max="9" width="20.5546875" style="14" customWidth="1"/>
    <col min="10" max="10" width="8.5546875" style="15" customWidth="1"/>
    <col min="11" max="16384" width="8.88671875" style="13"/>
  </cols>
  <sheetData>
    <row r="1" spans="1:12" s="11" customFormat="1" ht="58.35" customHeight="1" x14ac:dyDescent="0.3">
      <c r="A1" s="61" t="s">
        <v>0</v>
      </c>
      <c r="B1" s="56" t="s">
        <v>1</v>
      </c>
      <c r="C1" s="135" t="s">
        <v>79</v>
      </c>
      <c r="D1" s="135"/>
      <c r="E1" s="136" t="s">
        <v>80</v>
      </c>
      <c r="F1" s="136"/>
      <c r="G1" s="137" t="s">
        <v>81</v>
      </c>
      <c r="H1" s="137"/>
      <c r="I1" s="138" t="s">
        <v>82</v>
      </c>
      <c r="J1" s="138"/>
      <c r="K1" s="61"/>
    </row>
    <row r="2" spans="1:12" s="2" customFormat="1" ht="14.4" customHeight="1" x14ac:dyDescent="0.3">
      <c r="A2" s="2" t="s">
        <v>68</v>
      </c>
      <c r="B2" s="2">
        <v>2020</v>
      </c>
      <c r="C2" s="134">
        <v>475</v>
      </c>
      <c r="D2" s="134"/>
      <c r="E2" s="134">
        <v>475</v>
      </c>
      <c r="F2" s="134"/>
      <c r="G2" s="134">
        <v>475</v>
      </c>
      <c r="H2" s="134"/>
      <c r="I2" s="134">
        <v>475</v>
      </c>
      <c r="J2" s="134"/>
      <c r="K2" s="12"/>
      <c r="L2" s="12"/>
    </row>
    <row r="3" spans="1:12" s="11" customFormat="1" ht="29.1" customHeight="1" x14ac:dyDescent="0.3">
      <c r="A3" s="61" t="s">
        <v>7</v>
      </c>
      <c r="B3" s="56" t="s">
        <v>8</v>
      </c>
      <c r="C3" s="62" t="s">
        <v>8</v>
      </c>
      <c r="D3" s="63" t="s">
        <v>73</v>
      </c>
      <c r="E3" s="62" t="s">
        <v>8</v>
      </c>
      <c r="F3" s="63" t="s">
        <v>73</v>
      </c>
      <c r="G3" s="62" t="s">
        <v>8</v>
      </c>
      <c r="H3" s="63" t="s">
        <v>73</v>
      </c>
      <c r="I3" s="62" t="s">
        <v>8</v>
      </c>
      <c r="J3" s="63" t="s">
        <v>73</v>
      </c>
      <c r="K3" s="61" t="s">
        <v>6</v>
      </c>
    </row>
    <row r="4" spans="1:12" x14ac:dyDescent="0.3">
      <c r="A4" s="64" t="s">
        <v>10</v>
      </c>
      <c r="B4" s="57">
        <v>30471532.411708899</v>
      </c>
      <c r="C4" s="58">
        <v>10917214.157440189</v>
      </c>
      <c r="D4" s="66">
        <f t="shared" ref="D4:D28" si="0">C4/B4</f>
        <v>0.35827584940379215</v>
      </c>
      <c r="E4" s="58">
        <v>2018948.2601776121</v>
      </c>
      <c r="F4" s="66">
        <f t="shared" ref="F4:F28" si="1">E4/B4</f>
        <v>6.6256866668176401E-2</v>
      </c>
      <c r="G4" s="58">
        <v>5865934.6723632813</v>
      </c>
      <c r="H4" s="66">
        <f t="shared" ref="H4:H28" si="2">G4/B4</f>
        <v>0.19250540449056167</v>
      </c>
      <c r="I4" s="55">
        <f t="shared" ref="I4:I35" si="3">SUM(C4,E4,G4)</f>
        <v>18802097.089981083</v>
      </c>
      <c r="J4" s="66">
        <f t="shared" ref="J4:J28" si="4">I4/B4</f>
        <v>0.61703812056253027</v>
      </c>
      <c r="K4" s="64"/>
    </row>
    <row r="5" spans="1:12" x14ac:dyDescent="0.3">
      <c r="A5" s="64" t="s">
        <v>11</v>
      </c>
      <c r="B5" s="57">
        <v>35386.989753490299</v>
      </c>
      <c r="C5" s="58">
        <v>0</v>
      </c>
      <c r="D5" s="66">
        <f t="shared" si="0"/>
        <v>0</v>
      </c>
      <c r="E5" s="58">
        <v>0</v>
      </c>
      <c r="F5" s="66">
        <f t="shared" si="1"/>
        <v>0</v>
      </c>
      <c r="G5" s="58">
        <v>0</v>
      </c>
      <c r="H5" s="66">
        <f t="shared" si="2"/>
        <v>0</v>
      </c>
      <c r="I5" s="55">
        <f t="shared" si="3"/>
        <v>0</v>
      </c>
      <c r="J5" s="66">
        <f t="shared" si="4"/>
        <v>0</v>
      </c>
      <c r="K5" s="64"/>
    </row>
    <row r="6" spans="1:12" x14ac:dyDescent="0.3">
      <c r="A6" s="64" t="s">
        <v>12</v>
      </c>
      <c r="B6" s="57">
        <v>2840052.33073295</v>
      </c>
      <c r="C6" s="58">
        <v>697402.33365631104</v>
      </c>
      <c r="D6" s="66">
        <f t="shared" si="0"/>
        <v>0.2455596772318375</v>
      </c>
      <c r="E6" s="58">
        <v>471839.00109863281</v>
      </c>
      <c r="F6" s="66">
        <f t="shared" si="1"/>
        <v>0.16613743204402942</v>
      </c>
      <c r="G6" s="58">
        <v>733348.74194335938</v>
      </c>
      <c r="H6" s="66">
        <f t="shared" si="2"/>
        <v>0.25821663002741202</v>
      </c>
      <c r="I6" s="55">
        <f t="shared" si="3"/>
        <v>1902590.0766983032</v>
      </c>
      <c r="J6" s="66">
        <f t="shared" si="4"/>
        <v>0.66991373930327891</v>
      </c>
      <c r="K6" s="64"/>
    </row>
    <row r="7" spans="1:12" x14ac:dyDescent="0.3">
      <c r="A7" s="64" t="s">
        <v>13</v>
      </c>
      <c r="B7" s="57">
        <v>20634758.124057502</v>
      </c>
      <c r="C7" s="58">
        <v>37022.015594482422</v>
      </c>
      <c r="D7" s="66">
        <f t="shared" si="0"/>
        <v>1.7941579625941661E-3</v>
      </c>
      <c r="E7" s="58">
        <v>0</v>
      </c>
      <c r="F7" s="66">
        <f t="shared" si="1"/>
        <v>0</v>
      </c>
      <c r="G7" s="58">
        <v>0</v>
      </c>
      <c r="H7" s="66">
        <f t="shared" si="2"/>
        <v>0</v>
      </c>
      <c r="I7" s="55">
        <f t="shared" si="3"/>
        <v>37022.015594482422</v>
      </c>
      <c r="J7" s="66">
        <f t="shared" si="4"/>
        <v>1.7941579625941661E-3</v>
      </c>
      <c r="K7" s="64"/>
    </row>
    <row r="8" spans="1:12" x14ac:dyDescent="0.3">
      <c r="A8" s="64" t="s">
        <v>14</v>
      </c>
      <c r="B8" s="57">
        <v>10163789.967649501</v>
      </c>
      <c r="C8" s="58">
        <v>1710739.217353821</v>
      </c>
      <c r="D8" s="66">
        <f t="shared" si="0"/>
        <v>0.16831705720001711</v>
      </c>
      <c r="E8" s="58">
        <v>610393.63000488281</v>
      </c>
      <c r="F8" s="66">
        <f t="shared" si="1"/>
        <v>6.0055710709067685E-2</v>
      </c>
      <c r="G8" s="58">
        <v>2164218.5852050781</v>
      </c>
      <c r="H8" s="66">
        <f t="shared" si="2"/>
        <v>0.21293420978725516</v>
      </c>
      <c r="I8" s="55">
        <f t="shared" si="3"/>
        <v>4485351.4325637817</v>
      </c>
      <c r="J8" s="66">
        <f t="shared" si="4"/>
        <v>0.44130697769633992</v>
      </c>
      <c r="K8" s="64"/>
    </row>
    <row r="9" spans="1:12" x14ac:dyDescent="0.3">
      <c r="A9" s="64" t="s">
        <v>15</v>
      </c>
      <c r="B9" s="57">
        <v>152401935.888477</v>
      </c>
      <c r="C9" s="58">
        <v>13463427.10761261</v>
      </c>
      <c r="D9" s="66">
        <f t="shared" si="0"/>
        <v>8.8341575381724338E-2</v>
      </c>
      <c r="E9" s="58">
        <v>33451255.432342529</v>
      </c>
      <c r="F9" s="66">
        <f t="shared" si="1"/>
        <v>0.21949363856389015</v>
      </c>
      <c r="G9" s="58">
        <v>53058806.115661621</v>
      </c>
      <c r="H9" s="66">
        <f t="shared" si="2"/>
        <v>0.34815047332790056</v>
      </c>
      <c r="I9" s="55">
        <f t="shared" si="3"/>
        <v>99973488.65561676</v>
      </c>
      <c r="J9" s="66">
        <f t="shared" si="4"/>
        <v>0.65598568727351503</v>
      </c>
      <c r="K9" s="64"/>
    </row>
    <row r="10" spans="1:12" x14ac:dyDescent="0.3">
      <c r="A10" s="64" t="s">
        <v>16</v>
      </c>
      <c r="B10" s="57">
        <v>1021947.04180198</v>
      </c>
      <c r="C10" s="58">
        <v>321803.44845199579</v>
      </c>
      <c r="D10" s="66">
        <f t="shared" si="0"/>
        <v>0.31489248981489865</v>
      </c>
      <c r="E10" s="58">
        <v>21325.036743164059</v>
      </c>
      <c r="F10" s="66">
        <f t="shared" si="1"/>
        <v>2.0867066365358837E-2</v>
      </c>
      <c r="G10" s="58">
        <v>1689.34375</v>
      </c>
      <c r="H10" s="66">
        <f t="shared" si="2"/>
        <v>1.6530638877541169E-3</v>
      </c>
      <c r="I10" s="55">
        <f t="shared" si="3"/>
        <v>344817.82894515985</v>
      </c>
      <c r="J10" s="66">
        <f t="shared" si="4"/>
        <v>0.33741262006801159</v>
      </c>
      <c r="K10" s="64"/>
    </row>
    <row r="11" spans="1:12" x14ac:dyDescent="0.3">
      <c r="A11" s="64" t="s">
        <v>17</v>
      </c>
      <c r="B11" s="57">
        <v>449530.684799276</v>
      </c>
      <c r="C11" s="58">
        <v>0</v>
      </c>
      <c r="D11" s="66">
        <f t="shared" si="0"/>
        <v>0</v>
      </c>
      <c r="E11" s="58">
        <v>0</v>
      </c>
      <c r="F11" s="66">
        <f t="shared" si="1"/>
        <v>0</v>
      </c>
      <c r="G11" s="58">
        <v>0</v>
      </c>
      <c r="H11" s="66">
        <f t="shared" si="2"/>
        <v>0</v>
      </c>
      <c r="I11" s="55">
        <f t="shared" si="3"/>
        <v>0</v>
      </c>
      <c r="J11" s="66">
        <f t="shared" si="4"/>
        <v>0</v>
      </c>
      <c r="K11" s="64"/>
    </row>
    <row r="12" spans="1:12" x14ac:dyDescent="0.3">
      <c r="A12" s="64" t="s">
        <v>18</v>
      </c>
      <c r="B12" s="57">
        <v>19395909.933095202</v>
      </c>
      <c r="C12" s="58">
        <v>0</v>
      </c>
      <c r="D12" s="66">
        <f t="shared" si="0"/>
        <v>0</v>
      </c>
      <c r="E12" s="58">
        <v>0</v>
      </c>
      <c r="F12" s="66">
        <f t="shared" si="1"/>
        <v>0</v>
      </c>
      <c r="G12" s="58">
        <v>0</v>
      </c>
      <c r="H12" s="66">
        <f t="shared" si="2"/>
        <v>0</v>
      </c>
      <c r="I12" s="55">
        <f t="shared" si="3"/>
        <v>0</v>
      </c>
      <c r="J12" s="66">
        <f t="shared" si="4"/>
        <v>0</v>
      </c>
      <c r="K12" s="64"/>
    </row>
    <row r="13" spans="1:12" x14ac:dyDescent="0.3">
      <c r="A13" s="64" t="s">
        <v>19</v>
      </c>
      <c r="B13" s="57">
        <v>1446964797.52336</v>
      </c>
      <c r="C13" s="58">
        <v>115130916.6900063</v>
      </c>
      <c r="D13" s="66">
        <f t="shared" si="0"/>
        <v>7.9567185661368944E-2</v>
      </c>
      <c r="E13" s="58">
        <v>19699067.936523441</v>
      </c>
      <c r="F13" s="66">
        <f t="shared" si="1"/>
        <v>1.3614061634561235E-2</v>
      </c>
      <c r="G13" s="58">
        <v>67398221.606933594</v>
      </c>
      <c r="H13" s="66">
        <f t="shared" si="2"/>
        <v>4.657903338235532E-2</v>
      </c>
      <c r="I13" s="55">
        <f t="shared" si="3"/>
        <v>202228206.23346335</v>
      </c>
      <c r="J13" s="66">
        <f t="shared" si="4"/>
        <v>0.1397602806782855</v>
      </c>
      <c r="K13" s="64"/>
    </row>
    <row r="14" spans="1:12" x14ac:dyDescent="0.3">
      <c r="A14" s="64" t="s">
        <v>20</v>
      </c>
      <c r="B14" s="57">
        <v>5421.9981017112696</v>
      </c>
      <c r="C14" s="58">
        <v>0</v>
      </c>
      <c r="D14" s="66">
        <f t="shared" si="0"/>
        <v>0</v>
      </c>
      <c r="E14" s="58">
        <v>0</v>
      </c>
      <c r="F14" s="66">
        <f t="shared" si="1"/>
        <v>0</v>
      </c>
      <c r="G14" s="58">
        <v>0</v>
      </c>
      <c r="H14" s="66">
        <f t="shared" si="2"/>
        <v>0</v>
      </c>
      <c r="I14" s="55">
        <f t="shared" si="3"/>
        <v>0</v>
      </c>
      <c r="J14" s="66">
        <f t="shared" si="4"/>
        <v>0</v>
      </c>
      <c r="K14" s="64"/>
    </row>
    <row r="15" spans="1:12" x14ac:dyDescent="0.3">
      <c r="A15" s="64" t="s">
        <v>21</v>
      </c>
      <c r="B15" s="57">
        <v>22616522.573074501</v>
      </c>
      <c r="C15" s="58">
        <v>124448.0414123535</v>
      </c>
      <c r="D15" s="66">
        <f t="shared" si="0"/>
        <v>5.5025276768459449E-3</v>
      </c>
      <c r="E15" s="58">
        <v>0</v>
      </c>
      <c r="F15" s="66">
        <f t="shared" si="1"/>
        <v>0</v>
      </c>
      <c r="G15" s="58">
        <v>0</v>
      </c>
      <c r="H15" s="66">
        <f t="shared" si="2"/>
        <v>0</v>
      </c>
      <c r="I15" s="55">
        <f t="shared" si="3"/>
        <v>124448.0414123535</v>
      </c>
      <c r="J15" s="66">
        <f t="shared" si="4"/>
        <v>5.5025276768459449E-3</v>
      </c>
      <c r="K15" s="64"/>
    </row>
    <row r="16" spans="1:12" x14ac:dyDescent="0.3">
      <c r="A16" s="64" t="s">
        <v>22</v>
      </c>
      <c r="B16" s="57">
        <v>832206.71870253596</v>
      </c>
      <c r="C16" s="58">
        <v>210997.12474823001</v>
      </c>
      <c r="D16" s="66">
        <f t="shared" si="0"/>
        <v>0.25353931902543175</v>
      </c>
      <c r="E16" s="58">
        <v>77227.291900634766</v>
      </c>
      <c r="F16" s="66">
        <f t="shared" si="1"/>
        <v>9.2798207662919505E-2</v>
      </c>
      <c r="G16" s="58">
        <v>334125.00073242188</v>
      </c>
      <c r="H16" s="66">
        <f t="shared" si="2"/>
        <v>0.40149279406605171</v>
      </c>
      <c r="I16" s="55">
        <f t="shared" si="3"/>
        <v>622349.41738128662</v>
      </c>
      <c r="J16" s="66">
        <f t="shared" si="4"/>
        <v>0.74783032075440292</v>
      </c>
      <c r="K16" s="64"/>
    </row>
    <row r="17" spans="1:11" x14ac:dyDescent="0.3">
      <c r="A17" s="64" t="s">
        <v>23</v>
      </c>
      <c r="B17" s="57">
        <v>181270.68779108001</v>
      </c>
      <c r="C17" s="58">
        <v>0</v>
      </c>
      <c r="D17" s="66">
        <f t="shared" si="0"/>
        <v>0</v>
      </c>
      <c r="E17" s="58">
        <v>0</v>
      </c>
      <c r="F17" s="66">
        <f t="shared" si="1"/>
        <v>0</v>
      </c>
      <c r="G17" s="58">
        <v>0</v>
      </c>
      <c r="H17" s="66">
        <f t="shared" si="2"/>
        <v>0</v>
      </c>
      <c r="I17" s="55">
        <f t="shared" si="3"/>
        <v>0</v>
      </c>
      <c r="J17" s="66">
        <f t="shared" si="4"/>
        <v>0</v>
      </c>
      <c r="K17" s="64"/>
    </row>
    <row r="18" spans="1:11" x14ac:dyDescent="0.3">
      <c r="A18" s="64" t="s">
        <v>24</v>
      </c>
      <c r="B18" s="57">
        <v>3674587.0240301499</v>
      </c>
      <c r="C18" s="58">
        <v>145225.28942108151</v>
      </c>
      <c r="D18" s="66">
        <f t="shared" si="0"/>
        <v>3.9521526765150285E-2</v>
      </c>
      <c r="E18" s="58">
        <v>207866.8220214844</v>
      </c>
      <c r="F18" s="66">
        <f t="shared" si="1"/>
        <v>5.6568757431006172E-2</v>
      </c>
      <c r="G18" s="58">
        <v>1345615.368652344</v>
      </c>
      <c r="H18" s="66">
        <f t="shared" si="2"/>
        <v>0.3661949927577231</v>
      </c>
      <c r="I18" s="55">
        <f t="shared" si="3"/>
        <v>1698707.4800949099</v>
      </c>
      <c r="J18" s="66">
        <f t="shared" si="4"/>
        <v>0.46228527695387955</v>
      </c>
      <c r="K18" s="64"/>
    </row>
    <row r="19" spans="1:11" x14ac:dyDescent="0.3">
      <c r="A19" s="64" t="s">
        <v>25</v>
      </c>
      <c r="B19" s="57">
        <v>147162.36649538801</v>
      </c>
      <c r="C19" s="58">
        <v>0</v>
      </c>
      <c r="D19" s="66">
        <f t="shared" si="0"/>
        <v>0</v>
      </c>
      <c r="E19" s="58">
        <v>0</v>
      </c>
      <c r="F19" s="66">
        <f t="shared" si="1"/>
        <v>0</v>
      </c>
      <c r="G19" s="58">
        <v>0</v>
      </c>
      <c r="H19" s="66">
        <f t="shared" si="2"/>
        <v>0</v>
      </c>
      <c r="I19" s="55">
        <f t="shared" si="3"/>
        <v>0</v>
      </c>
      <c r="J19" s="66">
        <f t="shared" si="4"/>
        <v>0</v>
      </c>
      <c r="K19" s="64"/>
    </row>
    <row r="20" spans="1:11" x14ac:dyDescent="0.3">
      <c r="A20" s="64" t="s">
        <v>26</v>
      </c>
      <c r="B20" s="57">
        <v>1377605016.72948</v>
      </c>
      <c r="C20" s="58">
        <v>53986847.958035469</v>
      </c>
      <c r="D20" s="66">
        <f t="shared" si="0"/>
        <v>3.918891649088474E-2</v>
      </c>
      <c r="E20" s="58">
        <v>34273750.945281982</v>
      </c>
      <c r="F20" s="66">
        <f t="shared" si="1"/>
        <v>2.4879229190562908E-2</v>
      </c>
      <c r="G20" s="58">
        <v>26231496.78747559</v>
      </c>
      <c r="H20" s="66">
        <f t="shared" si="2"/>
        <v>1.9041377222733111E-2</v>
      </c>
      <c r="I20" s="55">
        <f t="shared" si="3"/>
        <v>114492095.69079304</v>
      </c>
      <c r="J20" s="66">
        <f t="shared" si="4"/>
        <v>8.3109522904180763E-2</v>
      </c>
      <c r="K20" s="64"/>
    </row>
    <row r="21" spans="1:11" x14ac:dyDescent="0.3">
      <c r="A21" s="64" t="s">
        <v>27</v>
      </c>
      <c r="B21" s="57">
        <v>271161505.68291199</v>
      </c>
      <c r="C21" s="58">
        <v>83775364.593006134</v>
      </c>
      <c r="D21" s="66">
        <f t="shared" si="0"/>
        <v>0.30895006421365168</v>
      </c>
      <c r="E21" s="58">
        <v>37201616.408920288</v>
      </c>
      <c r="F21" s="66">
        <f t="shared" si="1"/>
        <v>0.13719357515451594</v>
      </c>
      <c r="G21" s="58">
        <v>69797443.867767334</v>
      </c>
      <c r="H21" s="66">
        <f t="shared" si="2"/>
        <v>0.25740174178478836</v>
      </c>
      <c r="I21" s="55">
        <f t="shared" si="3"/>
        <v>190774424.86969376</v>
      </c>
      <c r="J21" s="66">
        <f t="shared" si="4"/>
        <v>0.70354538115295595</v>
      </c>
      <c r="K21" s="64"/>
    </row>
    <row r="22" spans="1:11" x14ac:dyDescent="0.3">
      <c r="A22" s="64" t="s">
        <v>28</v>
      </c>
      <c r="B22" s="57">
        <v>80174620.9475355</v>
      </c>
      <c r="C22" s="58">
        <v>20391787.177650452</v>
      </c>
      <c r="D22" s="66">
        <f t="shared" si="0"/>
        <v>0.25434217133367409</v>
      </c>
      <c r="E22" s="58">
        <v>716392.123046875</v>
      </c>
      <c r="F22" s="66">
        <f t="shared" si="1"/>
        <v>8.9353976929390927E-3</v>
      </c>
      <c r="G22" s="58">
        <v>9631174.2497558594</v>
      </c>
      <c r="H22" s="66">
        <f t="shared" si="2"/>
        <v>0.12012746846733816</v>
      </c>
      <c r="I22" s="55">
        <f t="shared" si="3"/>
        <v>30739353.550453186</v>
      </c>
      <c r="J22" s="66">
        <f t="shared" si="4"/>
        <v>0.38340503749395133</v>
      </c>
      <c r="K22" s="64"/>
    </row>
    <row r="23" spans="1:11" x14ac:dyDescent="0.3">
      <c r="A23" s="64" t="s">
        <v>29</v>
      </c>
      <c r="B23" s="57">
        <v>120862809.95781</v>
      </c>
      <c r="C23" s="58">
        <v>40869177.249403</v>
      </c>
      <c r="D23" s="66">
        <f t="shared" si="0"/>
        <v>0.33814518513734165</v>
      </c>
      <c r="E23" s="58">
        <v>15621103.789596559</v>
      </c>
      <c r="F23" s="66">
        <f t="shared" si="1"/>
        <v>0.12924657134026152</v>
      </c>
      <c r="G23" s="58">
        <v>55238380.498901367</v>
      </c>
      <c r="H23" s="66">
        <f t="shared" si="2"/>
        <v>0.45703372706776901</v>
      </c>
      <c r="I23" s="55">
        <f t="shared" si="3"/>
        <v>111728661.53790092</v>
      </c>
      <c r="J23" s="66">
        <f t="shared" si="4"/>
        <v>0.92442548354537213</v>
      </c>
      <c r="K23" s="64"/>
    </row>
    <row r="24" spans="1:11" x14ac:dyDescent="0.3">
      <c r="A24" s="64" t="s">
        <v>30</v>
      </c>
      <c r="B24" s="57">
        <v>18208904.914712202</v>
      </c>
      <c r="C24" s="58">
        <v>931585.01998138428</v>
      </c>
      <c r="D24" s="66">
        <f t="shared" si="0"/>
        <v>5.1160958022725134E-2</v>
      </c>
      <c r="E24" s="58">
        <v>898060.65383911133</v>
      </c>
      <c r="F24" s="66">
        <f t="shared" si="1"/>
        <v>4.9319860697032231E-2</v>
      </c>
      <c r="G24" s="58">
        <v>1651333.643432617</v>
      </c>
      <c r="H24" s="66">
        <f t="shared" si="2"/>
        <v>9.0688245732910233E-2</v>
      </c>
      <c r="I24" s="55">
        <f t="shared" si="3"/>
        <v>3480979.3172531128</v>
      </c>
      <c r="J24" s="66">
        <f t="shared" si="4"/>
        <v>0.1911690644526676</v>
      </c>
      <c r="K24" s="64"/>
    </row>
    <row r="25" spans="1:11" x14ac:dyDescent="0.3">
      <c r="A25" s="64" t="s">
        <v>31</v>
      </c>
      <c r="B25" s="57">
        <v>2523.5203944332802</v>
      </c>
      <c r="C25" s="58">
        <v>0</v>
      </c>
      <c r="D25" s="66">
        <f t="shared" si="0"/>
        <v>0</v>
      </c>
      <c r="E25" s="58">
        <v>0</v>
      </c>
      <c r="F25" s="66">
        <f t="shared" si="1"/>
        <v>0</v>
      </c>
      <c r="G25" s="58">
        <v>0</v>
      </c>
      <c r="H25" s="66">
        <f t="shared" si="2"/>
        <v>0</v>
      </c>
      <c r="I25" s="55">
        <f t="shared" si="3"/>
        <v>0</v>
      </c>
      <c r="J25" s="66">
        <f t="shared" si="4"/>
        <v>0</v>
      </c>
      <c r="K25" s="64"/>
    </row>
    <row r="26" spans="1:11" x14ac:dyDescent="0.3">
      <c r="A26" s="64" t="s">
        <v>32</v>
      </c>
      <c r="B26" s="57">
        <v>6319562.3007042296</v>
      </c>
      <c r="C26" s="58">
        <v>1984467.324314117</v>
      </c>
      <c r="D26" s="66">
        <f t="shared" si="0"/>
        <v>0.3140197421731209</v>
      </c>
      <c r="E26" s="58">
        <v>454033.26666259771</v>
      </c>
      <c r="F26" s="66">
        <f t="shared" si="1"/>
        <v>7.1845682510638734E-2</v>
      </c>
      <c r="G26" s="58">
        <v>1189256.9566650391</v>
      </c>
      <c r="H26" s="66">
        <f t="shared" si="2"/>
        <v>0.18818660218485583</v>
      </c>
      <c r="I26" s="55">
        <f t="shared" si="3"/>
        <v>3627757.5476417537</v>
      </c>
      <c r="J26" s="66">
        <f t="shared" si="4"/>
        <v>0.57405202686861545</v>
      </c>
      <c r="K26" s="64"/>
    </row>
    <row r="27" spans="1:11" x14ac:dyDescent="0.3">
      <c r="A27" s="64" t="s">
        <v>33</v>
      </c>
      <c r="B27" s="57">
        <v>7620073.99474076</v>
      </c>
      <c r="C27" s="58">
        <v>696771.34393692017</v>
      </c>
      <c r="D27" s="66">
        <f t="shared" si="0"/>
        <v>9.1438920989195038E-2</v>
      </c>
      <c r="E27" s="58">
        <v>73348.904708862305</v>
      </c>
      <c r="F27" s="66">
        <f t="shared" si="1"/>
        <v>9.6257470412342994E-3</v>
      </c>
      <c r="G27" s="58">
        <v>174503.15093994141</v>
      </c>
      <c r="H27" s="66">
        <f t="shared" si="2"/>
        <v>2.2900453599319429E-2</v>
      </c>
      <c r="I27" s="55">
        <f t="shared" si="3"/>
        <v>944623.39958572388</v>
      </c>
      <c r="J27" s="66">
        <f t="shared" si="4"/>
        <v>0.12396512162974876</v>
      </c>
      <c r="K27" s="64"/>
    </row>
    <row r="28" spans="1:11" x14ac:dyDescent="0.3">
      <c r="A28" s="64" t="s">
        <v>34</v>
      </c>
      <c r="B28" s="57">
        <v>37085657.064007603</v>
      </c>
      <c r="C28" s="58">
        <v>449645.92633056641</v>
      </c>
      <c r="D28" s="66">
        <f t="shared" si="0"/>
        <v>1.2124523654913399E-2</v>
      </c>
      <c r="E28" s="58">
        <v>0</v>
      </c>
      <c r="F28" s="66">
        <f t="shared" si="1"/>
        <v>0</v>
      </c>
      <c r="G28" s="58">
        <v>0</v>
      </c>
      <c r="H28" s="66">
        <f t="shared" si="2"/>
        <v>0</v>
      </c>
      <c r="I28" s="55">
        <f t="shared" si="3"/>
        <v>449645.92633056641</v>
      </c>
      <c r="J28" s="66">
        <f t="shared" si="4"/>
        <v>1.2124523654913399E-2</v>
      </c>
      <c r="K28" s="64"/>
    </row>
    <row r="29" spans="1:11" x14ac:dyDescent="0.3">
      <c r="A29" s="64" t="s">
        <v>35</v>
      </c>
      <c r="B29" s="57" t="s">
        <v>36</v>
      </c>
      <c r="C29" s="57" t="s">
        <v>36</v>
      </c>
      <c r="D29" s="67" t="s">
        <v>36</v>
      </c>
      <c r="E29" s="57" t="s">
        <v>36</v>
      </c>
      <c r="F29" s="67" t="s">
        <v>36</v>
      </c>
      <c r="G29" s="57" t="s">
        <v>36</v>
      </c>
      <c r="H29" s="67" t="s">
        <v>36</v>
      </c>
      <c r="I29" s="55">
        <f t="shared" si="3"/>
        <v>0</v>
      </c>
      <c r="J29" s="67" t="s">
        <v>36</v>
      </c>
      <c r="K29" s="64"/>
    </row>
    <row r="30" spans="1:11" x14ac:dyDescent="0.3">
      <c r="A30" s="64" t="s">
        <v>37</v>
      </c>
      <c r="B30" s="57" t="s">
        <v>36</v>
      </c>
      <c r="C30" s="57" t="s">
        <v>36</v>
      </c>
      <c r="D30" s="67" t="s">
        <v>36</v>
      </c>
      <c r="E30" s="57" t="s">
        <v>36</v>
      </c>
      <c r="F30" s="67" t="s">
        <v>36</v>
      </c>
      <c r="G30" s="57" t="s">
        <v>36</v>
      </c>
      <c r="H30" s="67" t="s">
        <v>36</v>
      </c>
      <c r="I30" s="55">
        <f t="shared" si="3"/>
        <v>0</v>
      </c>
      <c r="J30" s="67" t="s">
        <v>36</v>
      </c>
      <c r="K30" s="64"/>
    </row>
    <row r="31" spans="1:11" x14ac:dyDescent="0.3">
      <c r="A31" s="64" t="s">
        <v>38</v>
      </c>
      <c r="B31" s="57">
        <v>40430.294710708396</v>
      </c>
      <c r="C31" s="58">
        <v>0</v>
      </c>
      <c r="D31" s="66">
        <f t="shared" ref="D31:D46" si="5">C31/B31</f>
        <v>0</v>
      </c>
      <c r="E31" s="58">
        <v>0</v>
      </c>
      <c r="F31" s="66">
        <f t="shared" ref="F31:F46" si="6">E31/B31</f>
        <v>0</v>
      </c>
      <c r="G31" s="58">
        <v>0</v>
      </c>
      <c r="H31" s="66">
        <f t="shared" ref="H31:H46" si="7">G31/B31</f>
        <v>0</v>
      </c>
      <c r="I31" s="55">
        <f t="shared" si="3"/>
        <v>0</v>
      </c>
      <c r="J31" s="66">
        <f t="shared" ref="J31:J46" si="8">I31/B31</f>
        <v>0</v>
      </c>
      <c r="K31" s="64"/>
    </row>
    <row r="32" spans="1:11" x14ac:dyDescent="0.3">
      <c r="A32" s="64" t="s">
        <v>39</v>
      </c>
      <c r="B32" s="57">
        <v>3160329.4513562899</v>
      </c>
      <c r="C32" s="58">
        <v>25313.6884765625</v>
      </c>
      <c r="D32" s="66">
        <f t="shared" si="5"/>
        <v>8.009825831828658E-3</v>
      </c>
      <c r="E32" s="58">
        <v>0</v>
      </c>
      <c r="F32" s="66">
        <f t="shared" si="6"/>
        <v>0</v>
      </c>
      <c r="G32" s="58">
        <v>0</v>
      </c>
      <c r="H32" s="66">
        <f t="shared" si="7"/>
        <v>0</v>
      </c>
      <c r="I32" s="55">
        <f t="shared" si="3"/>
        <v>25313.6884765625</v>
      </c>
      <c r="J32" s="66">
        <f t="shared" si="8"/>
        <v>8.009825831828658E-3</v>
      </c>
      <c r="K32" s="64"/>
    </row>
    <row r="33" spans="1:11" x14ac:dyDescent="0.3">
      <c r="A33" s="64" t="s">
        <v>40</v>
      </c>
      <c r="B33" s="57">
        <v>47431648.651104197</v>
      </c>
      <c r="C33" s="58">
        <v>27966943.19726944</v>
      </c>
      <c r="D33" s="66">
        <f t="shared" si="5"/>
        <v>0.58962620934784593</v>
      </c>
      <c r="E33" s="58">
        <v>946986.96058654785</v>
      </c>
      <c r="F33" s="66">
        <f t="shared" si="6"/>
        <v>1.9965297170089033E-2</v>
      </c>
      <c r="G33" s="58">
        <v>7203589.7734985352</v>
      </c>
      <c r="H33" s="66">
        <f t="shared" si="7"/>
        <v>0.15187306320483207</v>
      </c>
      <c r="I33" s="55">
        <f t="shared" si="3"/>
        <v>36117519.931354523</v>
      </c>
      <c r="J33" s="66">
        <f t="shared" si="8"/>
        <v>0.7614645697227671</v>
      </c>
      <c r="K33" s="64"/>
    </row>
    <row r="34" spans="1:11" x14ac:dyDescent="0.3">
      <c r="A34" s="64" t="s">
        <v>41</v>
      </c>
      <c r="B34" s="57">
        <v>10244.409672260201</v>
      </c>
      <c r="C34" s="58">
        <v>0</v>
      </c>
      <c r="D34" s="66">
        <f t="shared" si="5"/>
        <v>0</v>
      </c>
      <c r="E34" s="58">
        <v>0</v>
      </c>
      <c r="F34" s="66">
        <f t="shared" si="6"/>
        <v>0</v>
      </c>
      <c r="G34" s="58">
        <v>0</v>
      </c>
      <c r="H34" s="66">
        <f t="shared" si="7"/>
        <v>0</v>
      </c>
      <c r="I34" s="55">
        <f t="shared" si="3"/>
        <v>0</v>
      </c>
      <c r="J34" s="66">
        <f t="shared" si="8"/>
        <v>0</v>
      </c>
      <c r="K34" s="64"/>
    </row>
    <row r="35" spans="1:11" x14ac:dyDescent="0.3">
      <c r="A35" s="64" t="s">
        <v>42</v>
      </c>
      <c r="B35" s="57">
        <v>40294841.170051701</v>
      </c>
      <c r="C35" s="58">
        <v>10029230.189949039</v>
      </c>
      <c r="D35" s="66">
        <f t="shared" si="5"/>
        <v>0.24889613406400657</v>
      </c>
      <c r="E35" s="58">
        <v>1611339.1461181641</v>
      </c>
      <c r="F35" s="66">
        <f t="shared" si="6"/>
        <v>3.9988720623516397E-2</v>
      </c>
      <c r="G35" s="58">
        <v>13107122.58825684</v>
      </c>
      <c r="H35" s="66">
        <f t="shared" si="7"/>
        <v>0.32528041326536944</v>
      </c>
      <c r="I35" s="55">
        <f t="shared" si="3"/>
        <v>24747691.924324043</v>
      </c>
      <c r="J35" s="66">
        <f t="shared" si="8"/>
        <v>0.61416526795289239</v>
      </c>
      <c r="K35" s="64"/>
    </row>
    <row r="36" spans="1:11" x14ac:dyDescent="0.3">
      <c r="A36" s="64" t="s">
        <v>43</v>
      </c>
      <c r="B36" s="57">
        <v>173366.65327281799</v>
      </c>
      <c r="C36" s="58">
        <v>0</v>
      </c>
      <c r="D36" s="66">
        <f t="shared" si="5"/>
        <v>0</v>
      </c>
      <c r="E36" s="58">
        <v>0</v>
      </c>
      <c r="F36" s="66">
        <f t="shared" si="6"/>
        <v>0</v>
      </c>
      <c r="G36" s="58">
        <v>0</v>
      </c>
      <c r="H36" s="66">
        <f t="shared" si="7"/>
        <v>0</v>
      </c>
      <c r="I36" s="55">
        <f t="shared" ref="I36:I59" si="9">SUM(C36,E36,G36)</f>
        <v>0</v>
      </c>
      <c r="J36" s="66">
        <f t="shared" si="8"/>
        <v>0</v>
      </c>
      <c r="K36" s="64"/>
    </row>
    <row r="37" spans="1:11" x14ac:dyDescent="0.3">
      <c r="A37" s="64" t="s">
        <v>44</v>
      </c>
      <c r="B37" s="57">
        <v>4352929.0175412605</v>
      </c>
      <c r="C37" s="58">
        <v>1626412.2799530029</v>
      </c>
      <c r="D37" s="66">
        <f t="shared" si="5"/>
        <v>0.37363629716886065</v>
      </c>
      <c r="E37" s="58">
        <v>125892.74609375</v>
      </c>
      <c r="F37" s="66">
        <f t="shared" si="6"/>
        <v>2.8921387320223327E-2</v>
      </c>
      <c r="G37" s="58">
        <v>6218.7963867097624</v>
      </c>
      <c r="H37" s="66">
        <f t="shared" si="7"/>
        <v>1.4286464037546911E-3</v>
      </c>
      <c r="I37" s="55">
        <f t="shared" si="9"/>
        <v>1758523.8224334626</v>
      </c>
      <c r="J37" s="66">
        <f t="shared" si="8"/>
        <v>0.40398633089283864</v>
      </c>
      <c r="K37" s="64"/>
    </row>
    <row r="38" spans="1:11" x14ac:dyDescent="0.3">
      <c r="A38" s="64" t="s">
        <v>45</v>
      </c>
      <c r="B38" s="57">
        <v>901.33319664001397</v>
      </c>
      <c r="C38" s="58">
        <v>0</v>
      </c>
      <c r="D38" s="66">
        <f t="shared" si="5"/>
        <v>0</v>
      </c>
      <c r="E38" s="58">
        <v>0</v>
      </c>
      <c r="F38" s="66">
        <f t="shared" si="6"/>
        <v>0</v>
      </c>
      <c r="G38" s="58">
        <v>0</v>
      </c>
      <c r="H38" s="66">
        <f t="shared" si="7"/>
        <v>0</v>
      </c>
      <c r="I38" s="55">
        <f t="shared" si="9"/>
        <v>0</v>
      </c>
      <c r="J38" s="66">
        <f t="shared" si="8"/>
        <v>0</v>
      </c>
      <c r="K38" s="64"/>
    </row>
    <row r="39" spans="1:11" x14ac:dyDescent="0.3">
      <c r="A39" s="64" t="s">
        <v>46</v>
      </c>
      <c r="B39" s="57">
        <v>17699.372645527099</v>
      </c>
      <c r="C39" s="58">
        <v>0</v>
      </c>
      <c r="D39" s="66">
        <f t="shared" si="5"/>
        <v>0</v>
      </c>
      <c r="E39" s="58">
        <v>0</v>
      </c>
      <c r="F39" s="66">
        <f t="shared" si="6"/>
        <v>0</v>
      </c>
      <c r="G39" s="58">
        <v>0</v>
      </c>
      <c r="H39" s="66">
        <f t="shared" si="7"/>
        <v>0</v>
      </c>
      <c r="I39" s="55">
        <f t="shared" si="9"/>
        <v>0</v>
      </c>
      <c r="J39" s="66">
        <f t="shared" si="8"/>
        <v>0</v>
      </c>
      <c r="K39" s="64"/>
    </row>
    <row r="40" spans="1:11" x14ac:dyDescent="0.3">
      <c r="A40" s="64" t="s">
        <v>47</v>
      </c>
      <c r="B40" s="57">
        <v>224857985.114838</v>
      </c>
      <c r="C40" s="58">
        <v>32603675.875258449</v>
      </c>
      <c r="D40" s="66">
        <f t="shared" si="5"/>
        <v>0.14499674476139823</v>
      </c>
      <c r="E40" s="58">
        <v>38180184.658981323</v>
      </c>
      <c r="F40" s="66">
        <f t="shared" si="6"/>
        <v>0.16979688152716563</v>
      </c>
      <c r="G40" s="58">
        <v>71466652.387420654</v>
      </c>
      <c r="H40" s="66">
        <f t="shared" si="7"/>
        <v>0.31783017334661995</v>
      </c>
      <c r="I40" s="55">
        <f t="shared" si="9"/>
        <v>142250512.92166042</v>
      </c>
      <c r="J40" s="66">
        <f t="shared" si="8"/>
        <v>0.63262379963518378</v>
      </c>
      <c r="K40" s="64"/>
    </row>
    <row r="41" spans="1:11" x14ac:dyDescent="0.3">
      <c r="A41" s="64" t="s">
        <v>48</v>
      </c>
      <c r="B41" s="57">
        <v>9836.2438678219896</v>
      </c>
      <c r="C41" s="58">
        <v>0</v>
      </c>
      <c r="D41" s="66">
        <f t="shared" si="5"/>
        <v>0</v>
      </c>
      <c r="E41" s="58">
        <v>0</v>
      </c>
      <c r="F41" s="66">
        <f t="shared" si="6"/>
        <v>0</v>
      </c>
      <c r="G41" s="58">
        <v>0</v>
      </c>
      <c r="H41" s="66">
        <f t="shared" si="7"/>
        <v>0</v>
      </c>
      <c r="I41" s="55">
        <f t="shared" si="9"/>
        <v>0</v>
      </c>
      <c r="J41" s="66">
        <f t="shared" si="8"/>
        <v>0</v>
      </c>
      <c r="K41" s="64"/>
    </row>
    <row r="42" spans="1:11" x14ac:dyDescent="0.3">
      <c r="A42" s="64" t="s">
        <v>49</v>
      </c>
      <c r="B42" s="57">
        <v>8952248.0158249103</v>
      </c>
      <c r="C42" s="58">
        <v>3689180.3890380859</v>
      </c>
      <c r="D42" s="66">
        <f t="shared" si="5"/>
        <v>0.41209541810243783</v>
      </c>
      <c r="E42" s="58">
        <v>75218.96435546875</v>
      </c>
      <c r="F42" s="66">
        <f t="shared" si="6"/>
        <v>8.4022431262520889E-3</v>
      </c>
      <c r="G42" s="58">
        <v>132941.15441894531</v>
      </c>
      <c r="H42" s="66">
        <f t="shared" si="7"/>
        <v>1.4850030314614264E-2</v>
      </c>
      <c r="I42" s="55">
        <f t="shared" si="9"/>
        <v>3897340.5078125</v>
      </c>
      <c r="J42" s="66">
        <f t="shared" si="8"/>
        <v>0.43534769154330422</v>
      </c>
      <c r="K42" s="64"/>
    </row>
    <row r="43" spans="1:11" x14ac:dyDescent="0.3">
      <c r="A43" s="64" t="s">
        <v>50</v>
      </c>
      <c r="B43" s="57">
        <v>97675685.472564504</v>
      </c>
      <c r="C43" s="58">
        <v>17878673.81960487</v>
      </c>
      <c r="D43" s="66">
        <f t="shared" si="5"/>
        <v>0.18304119119416568</v>
      </c>
      <c r="E43" s="58">
        <v>12393376.16239929</v>
      </c>
      <c r="F43" s="66">
        <f t="shared" si="6"/>
        <v>0.12688291976082816</v>
      </c>
      <c r="G43" s="58">
        <v>63966192.68359375</v>
      </c>
      <c r="H43" s="66">
        <f t="shared" si="7"/>
        <v>0.65488347866840213</v>
      </c>
      <c r="I43" s="55">
        <f t="shared" si="9"/>
        <v>94238242.665597916</v>
      </c>
      <c r="J43" s="66">
        <f t="shared" si="8"/>
        <v>0.96480758962339597</v>
      </c>
      <c r="K43" s="64"/>
    </row>
    <row r="44" spans="1:11" x14ac:dyDescent="0.3">
      <c r="A44" s="64" t="s">
        <v>51</v>
      </c>
      <c r="B44" s="57">
        <v>48706694.413686201</v>
      </c>
      <c r="C44" s="58">
        <v>0</v>
      </c>
      <c r="D44" s="66">
        <f t="shared" si="5"/>
        <v>0</v>
      </c>
      <c r="E44" s="58">
        <v>0</v>
      </c>
      <c r="F44" s="66">
        <f t="shared" si="6"/>
        <v>0</v>
      </c>
      <c r="G44" s="58">
        <v>0</v>
      </c>
      <c r="H44" s="66">
        <f t="shared" si="7"/>
        <v>0</v>
      </c>
      <c r="I44" s="55">
        <f t="shared" si="9"/>
        <v>0</v>
      </c>
      <c r="J44" s="66">
        <f t="shared" si="8"/>
        <v>0</v>
      </c>
      <c r="K44" s="64"/>
    </row>
    <row r="45" spans="1:11" x14ac:dyDescent="0.3">
      <c r="A45" s="64" t="s">
        <v>52</v>
      </c>
      <c r="B45" s="57">
        <v>140152079.24341801</v>
      </c>
      <c r="C45" s="58">
        <v>4321040.9444732666</v>
      </c>
      <c r="D45" s="66">
        <f t="shared" si="5"/>
        <v>3.0831086972091401E-2</v>
      </c>
      <c r="E45" s="58">
        <v>793433.34191894531</v>
      </c>
      <c r="F45" s="66">
        <f t="shared" si="6"/>
        <v>5.6612313295823433E-3</v>
      </c>
      <c r="G45" s="58">
        <v>456748.75341796881</v>
      </c>
      <c r="H45" s="66">
        <f t="shared" si="7"/>
        <v>3.2589509615813935E-3</v>
      </c>
      <c r="I45" s="55">
        <f t="shared" si="9"/>
        <v>5571223.0398101807</v>
      </c>
      <c r="J45" s="66">
        <f t="shared" si="8"/>
        <v>3.9751269263255139E-2</v>
      </c>
      <c r="K45" s="64"/>
    </row>
    <row r="46" spans="1:11" x14ac:dyDescent="0.3">
      <c r="A46" s="64" t="s">
        <v>53</v>
      </c>
      <c r="B46" s="57">
        <v>174740.821782107</v>
      </c>
      <c r="C46" s="58">
        <v>97932.166297912598</v>
      </c>
      <c r="D46" s="66">
        <f t="shared" si="5"/>
        <v>0.56044240435145187</v>
      </c>
      <c r="E46" s="58">
        <v>0</v>
      </c>
      <c r="F46" s="66">
        <f t="shared" si="6"/>
        <v>0</v>
      </c>
      <c r="G46" s="58">
        <v>0</v>
      </c>
      <c r="H46" s="66">
        <f t="shared" si="7"/>
        <v>0</v>
      </c>
      <c r="I46" s="55">
        <f t="shared" si="9"/>
        <v>97932.166297912598</v>
      </c>
      <c r="J46" s="66">
        <f t="shared" si="8"/>
        <v>0.56044240435145187</v>
      </c>
      <c r="K46" s="64"/>
    </row>
    <row r="47" spans="1:11" x14ac:dyDescent="0.3">
      <c r="A47" s="64" t="s">
        <v>54</v>
      </c>
      <c r="B47" s="57" t="s">
        <v>36</v>
      </c>
      <c r="C47" s="57" t="s">
        <v>36</v>
      </c>
      <c r="D47" s="67" t="s">
        <v>36</v>
      </c>
      <c r="E47" s="57" t="s">
        <v>36</v>
      </c>
      <c r="F47" s="67" t="s">
        <v>36</v>
      </c>
      <c r="G47" s="57" t="s">
        <v>36</v>
      </c>
      <c r="H47" s="67" t="s">
        <v>36</v>
      </c>
      <c r="I47" s="55">
        <f t="shared" si="9"/>
        <v>0</v>
      </c>
      <c r="J47" s="67" t="s">
        <v>36</v>
      </c>
      <c r="K47" s="64"/>
    </row>
    <row r="48" spans="1:11" x14ac:dyDescent="0.3">
      <c r="A48" s="64" t="s">
        <v>55</v>
      </c>
      <c r="B48" s="57">
        <v>487438.36381501099</v>
      </c>
      <c r="C48" s="58">
        <v>140661.9803972244</v>
      </c>
      <c r="D48" s="66">
        <f t="shared" ref="D48:D60" si="10">C48/B48</f>
        <v>0.28857388100581965</v>
      </c>
      <c r="E48" s="58">
        <v>16544.04322814941</v>
      </c>
      <c r="F48" s="66">
        <f t="shared" ref="F48:F60" si="11">E48/B48</f>
        <v>3.3940790172248492E-2</v>
      </c>
      <c r="G48" s="58">
        <v>114514.59814453129</v>
      </c>
      <c r="H48" s="66">
        <f t="shared" ref="H48:H60" si="12">G48/B48</f>
        <v>0.23493144291775736</v>
      </c>
      <c r="I48" s="55">
        <f t="shared" si="9"/>
        <v>271720.62176990509</v>
      </c>
      <c r="J48" s="66">
        <f t="shared" ref="J48:J60" si="13">I48/B48</f>
        <v>0.55744611409582545</v>
      </c>
      <c r="K48" s="64"/>
    </row>
    <row r="49" spans="1:11" x14ac:dyDescent="0.3">
      <c r="A49" s="64" t="s">
        <v>56</v>
      </c>
      <c r="B49" s="57">
        <v>20550766.345709398</v>
      </c>
      <c r="C49" s="58">
        <v>0</v>
      </c>
      <c r="D49" s="66">
        <f t="shared" si="10"/>
        <v>0</v>
      </c>
      <c r="E49" s="58">
        <v>0</v>
      </c>
      <c r="F49" s="66">
        <f t="shared" si="11"/>
        <v>0</v>
      </c>
      <c r="G49" s="58">
        <v>0</v>
      </c>
      <c r="H49" s="66">
        <f t="shared" si="12"/>
        <v>0</v>
      </c>
      <c r="I49" s="55">
        <f t="shared" si="9"/>
        <v>0</v>
      </c>
      <c r="J49" s="66">
        <f t="shared" si="13"/>
        <v>0</v>
      </c>
      <c r="K49" s="64"/>
    </row>
    <row r="50" spans="1:11" x14ac:dyDescent="0.3">
      <c r="A50" s="64" t="s">
        <v>57</v>
      </c>
      <c r="B50" s="57">
        <v>9284581.9996050205</v>
      </c>
      <c r="C50" s="58">
        <v>6166168.6845397949</v>
      </c>
      <c r="D50" s="66">
        <f t="shared" si="10"/>
        <v>0.66412991826687651</v>
      </c>
      <c r="E50" s="58">
        <v>298376.38212585449</v>
      </c>
      <c r="F50" s="66">
        <f t="shared" si="11"/>
        <v>3.2136759860438291E-2</v>
      </c>
      <c r="G50" s="58">
        <v>1789258.9917297361</v>
      </c>
      <c r="H50" s="66">
        <f t="shared" si="12"/>
        <v>0.19271292900486567</v>
      </c>
      <c r="I50" s="55">
        <f t="shared" si="9"/>
        <v>8253804.0583953857</v>
      </c>
      <c r="J50" s="66">
        <f t="shared" si="13"/>
        <v>0.88897960713218049</v>
      </c>
      <c r="K50" s="64"/>
    </row>
    <row r="51" spans="1:11" x14ac:dyDescent="0.3">
      <c r="A51" s="64" t="s">
        <v>58</v>
      </c>
      <c r="B51" s="57">
        <v>74378308.562437594</v>
      </c>
      <c r="C51" s="58">
        <v>1373401.4492225649</v>
      </c>
      <c r="D51" s="66">
        <f t="shared" si="10"/>
        <v>1.8465080421527062E-2</v>
      </c>
      <c r="E51" s="58">
        <v>307810.40356445313</v>
      </c>
      <c r="F51" s="66">
        <f t="shared" si="11"/>
        <v>4.1384431766965865E-3</v>
      </c>
      <c r="G51" s="58">
        <v>6555.0819091796884</v>
      </c>
      <c r="H51" s="66">
        <f t="shared" si="12"/>
        <v>8.8131634556827291E-5</v>
      </c>
      <c r="I51" s="55">
        <f t="shared" si="9"/>
        <v>1687766.9346961977</v>
      </c>
      <c r="J51" s="66">
        <f t="shared" si="13"/>
        <v>2.2691655232780474E-2</v>
      </c>
      <c r="K51" s="64"/>
    </row>
    <row r="52" spans="1:11" x14ac:dyDescent="0.3">
      <c r="A52" s="64" t="s">
        <v>59</v>
      </c>
      <c r="B52" s="57">
        <v>1382042.2204135901</v>
      </c>
      <c r="C52" s="58">
        <v>686092.95277404785</v>
      </c>
      <c r="D52" s="66">
        <f t="shared" si="10"/>
        <v>0.49643414842183881</v>
      </c>
      <c r="E52" s="58">
        <v>94344.531143188477</v>
      </c>
      <c r="F52" s="66">
        <f t="shared" si="11"/>
        <v>6.8264579583505722E-2</v>
      </c>
      <c r="G52" s="58">
        <v>465958.42044067383</v>
      </c>
      <c r="H52" s="66">
        <f t="shared" si="12"/>
        <v>0.33715208808977709</v>
      </c>
      <c r="I52" s="55">
        <f t="shared" si="9"/>
        <v>1246395.9043579102</v>
      </c>
      <c r="J52" s="66">
        <f t="shared" si="13"/>
        <v>0.90185081609512163</v>
      </c>
      <c r="K52" s="64"/>
    </row>
    <row r="53" spans="1:11" x14ac:dyDescent="0.3">
      <c r="A53" s="64" t="s">
        <v>60</v>
      </c>
      <c r="B53" s="57">
        <v>43478.664098051697</v>
      </c>
      <c r="C53" s="58">
        <v>39152.672388076782</v>
      </c>
      <c r="D53" s="66">
        <f t="shared" si="10"/>
        <v>0.90050311343009348</v>
      </c>
      <c r="E53" s="58">
        <v>0</v>
      </c>
      <c r="F53" s="66">
        <f t="shared" si="11"/>
        <v>0</v>
      </c>
      <c r="G53" s="58">
        <v>0</v>
      </c>
      <c r="H53" s="66">
        <f t="shared" si="12"/>
        <v>0</v>
      </c>
      <c r="I53" s="55">
        <f t="shared" si="9"/>
        <v>39152.672388076782</v>
      </c>
      <c r="J53" s="66">
        <f t="shared" si="13"/>
        <v>0.90050311343009348</v>
      </c>
      <c r="K53" s="64"/>
    </row>
    <row r="54" spans="1:11" x14ac:dyDescent="0.3">
      <c r="A54" s="64" t="s">
        <v>61</v>
      </c>
      <c r="B54" s="57">
        <v>76232945.908313707</v>
      </c>
      <c r="C54" s="58">
        <v>23663322.995376591</v>
      </c>
      <c r="D54" s="66">
        <f t="shared" si="10"/>
        <v>0.31040808817537707</v>
      </c>
      <c r="E54" s="58">
        <v>4585130.7086181641</v>
      </c>
      <c r="F54" s="66">
        <f t="shared" si="11"/>
        <v>6.0146314090140984E-2</v>
      </c>
      <c r="G54" s="58">
        <v>14068983.969726561</v>
      </c>
      <c r="H54" s="66">
        <f t="shared" si="12"/>
        <v>0.18455254223872575</v>
      </c>
      <c r="I54" s="55">
        <f t="shared" si="9"/>
        <v>42317437.673721313</v>
      </c>
      <c r="J54" s="66">
        <f t="shared" si="13"/>
        <v>0.5551069445042438</v>
      </c>
      <c r="K54" s="64"/>
    </row>
    <row r="55" spans="1:11" x14ac:dyDescent="0.3">
      <c r="A55" s="64" t="s">
        <v>62</v>
      </c>
      <c r="B55" s="57">
        <v>10034324.519271901</v>
      </c>
      <c r="C55" s="58">
        <v>72112.742359161377</v>
      </c>
      <c r="D55" s="66">
        <f t="shared" si="10"/>
        <v>7.1866065543985357E-3</v>
      </c>
      <c r="E55" s="58">
        <v>2191.0274353027339</v>
      </c>
      <c r="F55" s="66">
        <f t="shared" si="11"/>
        <v>2.1835325647428001E-4</v>
      </c>
      <c r="G55" s="58">
        <v>1504081.0305175779</v>
      </c>
      <c r="H55" s="66">
        <f t="shared" si="12"/>
        <v>0.14989360047393757</v>
      </c>
      <c r="I55" s="55">
        <f t="shared" si="9"/>
        <v>1578384.800312042</v>
      </c>
      <c r="J55" s="66">
        <f t="shared" si="13"/>
        <v>0.15729856028481037</v>
      </c>
      <c r="K55" s="64"/>
    </row>
    <row r="56" spans="1:11" x14ac:dyDescent="0.3">
      <c r="A56" s="64" t="s">
        <v>63</v>
      </c>
      <c r="B56" s="57">
        <v>10.387825813144399</v>
      </c>
      <c r="C56" s="58">
        <v>0</v>
      </c>
      <c r="D56" s="66">
        <f t="shared" si="10"/>
        <v>0</v>
      </c>
      <c r="E56" s="58">
        <v>0</v>
      </c>
      <c r="F56" s="66">
        <f t="shared" si="11"/>
        <v>0</v>
      </c>
      <c r="G56" s="58">
        <v>0</v>
      </c>
      <c r="H56" s="66">
        <f t="shared" si="12"/>
        <v>0</v>
      </c>
      <c r="I56" s="55">
        <f t="shared" si="9"/>
        <v>0</v>
      </c>
      <c r="J56" s="66">
        <f t="shared" si="13"/>
        <v>0</v>
      </c>
      <c r="K56" s="64"/>
    </row>
    <row r="57" spans="1:11" x14ac:dyDescent="0.3">
      <c r="A57" s="64" t="s">
        <v>64</v>
      </c>
      <c r="B57" s="57">
        <v>32939238.330004498</v>
      </c>
      <c r="C57" s="58">
        <v>15664894.49884796</v>
      </c>
      <c r="D57" s="66">
        <f t="shared" si="10"/>
        <v>0.4755694209413075</v>
      </c>
      <c r="E57" s="58">
        <v>2810122.8213195801</v>
      </c>
      <c r="F57" s="66">
        <f t="shared" si="11"/>
        <v>8.5312319403567594E-2</v>
      </c>
      <c r="G57" s="58">
        <v>2485503.4390869141</v>
      </c>
      <c r="H57" s="66">
        <f t="shared" si="12"/>
        <v>7.5457222604411525E-2</v>
      </c>
      <c r="I57" s="55">
        <f t="shared" si="9"/>
        <v>20960520.759254456</v>
      </c>
      <c r="J57" s="66">
        <f t="shared" si="13"/>
        <v>0.63633896294928671</v>
      </c>
      <c r="K57" s="64"/>
    </row>
    <row r="58" spans="1:11" x14ac:dyDescent="0.3">
      <c r="A58" s="64" t="s">
        <v>65</v>
      </c>
      <c r="B58" s="57">
        <v>209700.60974617599</v>
      </c>
      <c r="C58" s="58">
        <v>61912.497622489929</v>
      </c>
      <c r="D58" s="66">
        <f t="shared" si="10"/>
        <v>0.29524233476206635</v>
      </c>
      <c r="E58" s="58">
        <v>10691.79113006592</v>
      </c>
      <c r="F58" s="66">
        <f t="shared" si="11"/>
        <v>5.0985980169573113E-2</v>
      </c>
      <c r="G58" s="58">
        <v>78356.343276977539</v>
      </c>
      <c r="H58" s="66">
        <f t="shared" si="12"/>
        <v>0.37365815660632057</v>
      </c>
      <c r="I58" s="55">
        <f t="shared" si="9"/>
        <v>150960.63202953339</v>
      </c>
      <c r="J58" s="66">
        <f t="shared" si="13"/>
        <v>0.71988647153796004</v>
      </c>
      <c r="K58" s="64"/>
    </row>
    <row r="59" spans="1:11" x14ac:dyDescent="0.3">
      <c r="A59" s="64" t="s">
        <v>66</v>
      </c>
      <c r="B59" s="57">
        <v>97067307.613858894</v>
      </c>
      <c r="C59" s="58">
        <v>373231.27170944208</v>
      </c>
      <c r="D59" s="66">
        <f t="shared" si="10"/>
        <v>3.8450769974395947E-3</v>
      </c>
      <c r="E59" s="58">
        <v>0</v>
      </c>
      <c r="F59" s="66">
        <f t="shared" si="11"/>
        <v>0</v>
      </c>
      <c r="G59" s="58">
        <v>0</v>
      </c>
      <c r="H59" s="66">
        <f t="shared" si="12"/>
        <v>0</v>
      </c>
      <c r="I59" s="55">
        <f t="shared" si="9"/>
        <v>373231.27170944208</v>
      </c>
      <c r="J59" s="66">
        <f t="shared" si="13"/>
        <v>3.8450769974395947E-3</v>
      </c>
      <c r="K59" s="64"/>
    </row>
    <row r="60" spans="1:11" s="16" customFormat="1" x14ac:dyDescent="0.3">
      <c r="A60" s="68" t="s">
        <v>74</v>
      </c>
      <c r="B60" s="59">
        <f>SUM(B4:B59)</f>
        <v>4569499290.5805607</v>
      </c>
      <c r="C60" s="69">
        <f>SUM(C4:C59)</f>
        <v>492324196.3139134</v>
      </c>
      <c r="D60" s="70">
        <f t="shared" si="10"/>
        <v>0.10774138806165851</v>
      </c>
      <c r="E60" s="69">
        <f>SUM(E4:E59)</f>
        <v>208047873.1918869</v>
      </c>
      <c r="F60" s="70">
        <f t="shared" si="11"/>
        <v>4.5529687163044542E-2</v>
      </c>
      <c r="G60" s="69">
        <f>SUM(G4:G59)</f>
        <v>471668226.602005</v>
      </c>
      <c r="H60" s="70">
        <f t="shared" si="12"/>
        <v>0.10322098694145523</v>
      </c>
      <c r="I60" s="69">
        <f>SUM(I4:I59)</f>
        <v>1172040296.1078053</v>
      </c>
      <c r="J60" s="70">
        <f t="shared" si="13"/>
        <v>0.25649206216615827</v>
      </c>
      <c r="K60" s="68"/>
    </row>
    <row r="61" spans="1:11" s="11" customFormat="1" ht="29.1" customHeight="1" x14ac:dyDescent="0.3">
      <c r="A61" s="61"/>
      <c r="B61" s="62" t="s">
        <v>8</v>
      </c>
      <c r="C61" s="62" t="s">
        <v>8</v>
      </c>
      <c r="D61" s="63" t="s">
        <v>73</v>
      </c>
      <c r="E61" s="62" t="s">
        <v>8</v>
      </c>
      <c r="F61" s="63" t="s">
        <v>73</v>
      </c>
      <c r="G61" s="62" t="s">
        <v>8</v>
      </c>
      <c r="H61" s="63" t="s">
        <v>73</v>
      </c>
      <c r="I61" s="62" t="s">
        <v>8</v>
      </c>
      <c r="J61" s="63" t="s">
        <v>73</v>
      </c>
      <c r="K61" s="61"/>
    </row>
    <row r="62" spans="1:11" s="11" customFormat="1" ht="58.35" customHeight="1" x14ac:dyDescent="0.3">
      <c r="A62" s="61"/>
      <c r="B62" s="56" t="s">
        <v>1</v>
      </c>
      <c r="C62" s="135" t="s">
        <v>83</v>
      </c>
      <c r="D62" s="135"/>
      <c r="E62" s="136" t="s">
        <v>84</v>
      </c>
      <c r="F62" s="136"/>
      <c r="G62" s="137" t="s">
        <v>85</v>
      </c>
      <c r="H62" s="137"/>
      <c r="I62" s="138" t="s">
        <v>86</v>
      </c>
      <c r="J62" s="138"/>
      <c r="K62" s="61"/>
    </row>
  </sheetData>
  <mergeCells count="12">
    <mergeCell ref="C62:D62"/>
    <mergeCell ref="E62:F62"/>
    <mergeCell ref="G62:H62"/>
    <mergeCell ref="I62:J62"/>
    <mergeCell ref="C1:D1"/>
    <mergeCell ref="E1:F1"/>
    <mergeCell ref="G1:H1"/>
    <mergeCell ref="I1:J1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A0E9B-E3A1-42C4-9B52-70F88442C127}">
  <dimension ref="A1:J62"/>
  <sheetViews>
    <sheetView zoomScale="76" zoomScaleNormal="70" workbookViewId="0">
      <selection activeCell="E11" sqref="E11"/>
    </sheetView>
  </sheetViews>
  <sheetFormatPr defaultColWidth="8.88671875" defaultRowHeight="14.4" x14ac:dyDescent="0.3"/>
  <cols>
    <col min="1" max="1" width="33.5546875" style="5" bestFit="1" customWidth="1"/>
    <col min="2" max="2" width="14.5546875" style="6" customWidth="1"/>
    <col min="3" max="3" width="16.5546875" style="7" customWidth="1"/>
    <col min="4" max="4" width="8.5546875" style="8" customWidth="1"/>
    <col min="5" max="5" width="16.44140625" style="7" customWidth="1"/>
    <col min="6" max="6" width="8.5546875" style="8" customWidth="1"/>
    <col min="7" max="7" width="16.44140625" style="7" customWidth="1"/>
    <col min="8" max="8" width="8.5546875" style="8" customWidth="1"/>
    <col min="9" max="9" width="17.88671875" style="7" customWidth="1"/>
    <col min="10" max="10" width="8.5546875" style="8" customWidth="1"/>
    <col min="11" max="16384" width="8.88671875" style="5"/>
  </cols>
  <sheetData>
    <row r="1" spans="1:10" ht="84.6" customHeight="1" x14ac:dyDescent="0.25">
      <c r="A1" s="1" t="s">
        <v>0</v>
      </c>
      <c r="B1" s="56" t="s">
        <v>1</v>
      </c>
      <c r="C1" s="130" t="s">
        <v>87</v>
      </c>
      <c r="D1" s="130"/>
      <c r="E1" s="131" t="s">
        <v>88</v>
      </c>
      <c r="F1" s="131"/>
      <c r="G1" s="132" t="s">
        <v>89</v>
      </c>
      <c r="H1" s="132"/>
      <c r="I1" s="139" t="s">
        <v>90</v>
      </c>
      <c r="J1" s="139"/>
    </row>
    <row r="2" spans="1:10" s="2" customFormat="1" ht="14.4" customHeight="1" x14ac:dyDescent="0.3">
      <c r="A2" s="2" t="s">
        <v>68</v>
      </c>
      <c r="B2" s="2">
        <v>2020</v>
      </c>
      <c r="C2" s="134">
        <v>250</v>
      </c>
      <c r="D2" s="134"/>
      <c r="E2" s="134">
        <v>250</v>
      </c>
      <c r="F2" s="134"/>
      <c r="G2" s="134">
        <v>250</v>
      </c>
      <c r="H2" s="134"/>
      <c r="I2" s="134">
        <v>250</v>
      </c>
      <c r="J2" s="134"/>
    </row>
    <row r="3" spans="1:10" ht="13.2" x14ac:dyDescent="0.25">
      <c r="A3" s="1" t="s">
        <v>7</v>
      </c>
      <c r="B3" s="56" t="s">
        <v>8</v>
      </c>
      <c r="C3" s="17" t="s">
        <v>8</v>
      </c>
      <c r="D3" s="3" t="s">
        <v>9</v>
      </c>
      <c r="E3" s="17" t="s">
        <v>8</v>
      </c>
      <c r="F3" s="3" t="s">
        <v>9</v>
      </c>
      <c r="G3" s="17" t="s">
        <v>8</v>
      </c>
      <c r="H3" s="3" t="s">
        <v>9</v>
      </c>
      <c r="I3" s="17" t="s">
        <v>8</v>
      </c>
      <c r="J3" s="3" t="s">
        <v>9</v>
      </c>
    </row>
    <row r="4" spans="1:10" ht="13.2" x14ac:dyDescent="0.25">
      <c r="A4" s="53" t="s">
        <v>10</v>
      </c>
      <c r="B4" s="57">
        <v>30471532.411708899</v>
      </c>
      <c r="C4" s="58">
        <v>16659407.845604319</v>
      </c>
      <c r="D4" s="54">
        <f t="shared" ref="D4:D28" si="0">C4/B4</f>
        <v>0.54672038217555563</v>
      </c>
      <c r="E4" s="58">
        <v>3507913.1608176748</v>
      </c>
      <c r="F4" s="54">
        <f t="shared" ref="F4:F28" si="1">E4/B4</f>
        <v>0.1151209959978821</v>
      </c>
      <c r="G4" s="58">
        <v>0</v>
      </c>
      <c r="H4" s="54">
        <f t="shared" ref="H4:H28" si="2">G4/B4</f>
        <v>0</v>
      </c>
      <c r="I4" s="55">
        <f t="shared" ref="I4:I35" si="3">SUM(C4,E4,G4)</f>
        <v>20167321.006421994</v>
      </c>
      <c r="J4" s="54">
        <f t="shared" ref="J4:J28" si="4">I4/B4</f>
        <v>0.66184137817343769</v>
      </c>
    </row>
    <row r="5" spans="1:10" ht="13.2" x14ac:dyDescent="0.25">
      <c r="A5" s="53" t="s">
        <v>11</v>
      </c>
      <c r="B5" s="57">
        <v>35386.989753490299</v>
      </c>
      <c r="C5" s="58">
        <v>0</v>
      </c>
      <c r="D5" s="54">
        <f t="shared" si="0"/>
        <v>0</v>
      </c>
      <c r="E5" s="58">
        <v>0</v>
      </c>
      <c r="F5" s="54">
        <f t="shared" si="1"/>
        <v>0</v>
      </c>
      <c r="G5" s="58">
        <v>0</v>
      </c>
      <c r="H5" s="54">
        <f t="shared" si="2"/>
        <v>0</v>
      </c>
      <c r="I5" s="55">
        <f t="shared" si="3"/>
        <v>0</v>
      </c>
      <c r="J5" s="54">
        <f t="shared" si="4"/>
        <v>0</v>
      </c>
    </row>
    <row r="6" spans="1:10" ht="13.2" x14ac:dyDescent="0.25">
      <c r="A6" s="53" t="s">
        <v>12</v>
      </c>
      <c r="B6" s="57">
        <v>2840052.33073295</v>
      </c>
      <c r="C6" s="58">
        <v>0</v>
      </c>
      <c r="D6" s="54">
        <f t="shared" si="0"/>
        <v>0</v>
      </c>
      <c r="E6" s="58">
        <v>0</v>
      </c>
      <c r="F6" s="54">
        <f t="shared" si="1"/>
        <v>0</v>
      </c>
      <c r="G6" s="58">
        <v>0</v>
      </c>
      <c r="H6" s="54">
        <f t="shared" si="2"/>
        <v>0</v>
      </c>
      <c r="I6" s="55">
        <f t="shared" si="3"/>
        <v>0</v>
      </c>
      <c r="J6" s="54">
        <f t="shared" si="4"/>
        <v>0</v>
      </c>
    </row>
    <row r="7" spans="1:10" ht="13.2" x14ac:dyDescent="0.25">
      <c r="A7" s="53" t="s">
        <v>13</v>
      </c>
      <c r="B7" s="57">
        <v>20634758.124057502</v>
      </c>
      <c r="C7" s="58">
        <v>0</v>
      </c>
      <c r="D7" s="54">
        <f t="shared" si="0"/>
        <v>0</v>
      </c>
      <c r="E7" s="58">
        <v>0</v>
      </c>
      <c r="F7" s="54">
        <f t="shared" si="1"/>
        <v>0</v>
      </c>
      <c r="G7" s="58">
        <v>0</v>
      </c>
      <c r="H7" s="54">
        <f t="shared" si="2"/>
        <v>0</v>
      </c>
      <c r="I7" s="55">
        <f t="shared" si="3"/>
        <v>0</v>
      </c>
      <c r="J7" s="54">
        <f t="shared" si="4"/>
        <v>0</v>
      </c>
    </row>
    <row r="8" spans="1:10" ht="13.2" x14ac:dyDescent="0.25">
      <c r="A8" s="53" t="s">
        <v>14</v>
      </c>
      <c r="B8" s="57">
        <v>10163789.967649501</v>
      </c>
      <c r="C8" s="58">
        <v>0</v>
      </c>
      <c r="D8" s="54">
        <f t="shared" si="0"/>
        <v>0</v>
      </c>
      <c r="E8" s="58">
        <v>0</v>
      </c>
      <c r="F8" s="54">
        <f t="shared" si="1"/>
        <v>0</v>
      </c>
      <c r="G8" s="58">
        <v>0</v>
      </c>
      <c r="H8" s="54">
        <f t="shared" si="2"/>
        <v>0</v>
      </c>
      <c r="I8" s="55">
        <f t="shared" si="3"/>
        <v>0</v>
      </c>
      <c r="J8" s="54">
        <f t="shared" si="4"/>
        <v>0</v>
      </c>
    </row>
    <row r="9" spans="1:10" ht="13.2" x14ac:dyDescent="0.25">
      <c r="A9" s="53" t="s">
        <v>15</v>
      </c>
      <c r="B9" s="57">
        <v>152401935.888477</v>
      </c>
      <c r="C9" s="58">
        <v>68340530.083556682</v>
      </c>
      <c r="D9" s="54">
        <f t="shared" si="0"/>
        <v>0.44842297891521637</v>
      </c>
      <c r="E9" s="58">
        <v>0</v>
      </c>
      <c r="F9" s="54">
        <f t="shared" si="1"/>
        <v>0</v>
      </c>
      <c r="G9" s="58">
        <v>0</v>
      </c>
      <c r="H9" s="54">
        <f t="shared" si="2"/>
        <v>0</v>
      </c>
      <c r="I9" s="55">
        <f t="shared" si="3"/>
        <v>68340530.083556682</v>
      </c>
      <c r="J9" s="54">
        <f t="shared" si="4"/>
        <v>0.44842297891521637</v>
      </c>
    </row>
    <row r="10" spans="1:10" ht="13.2" x14ac:dyDescent="0.25">
      <c r="A10" s="53" t="s">
        <v>16</v>
      </c>
      <c r="B10" s="57">
        <v>1021947.04180198</v>
      </c>
      <c r="C10" s="58">
        <v>29094.372986555099</v>
      </c>
      <c r="D10" s="54">
        <f t="shared" si="0"/>
        <v>2.8469550570109328E-2</v>
      </c>
      <c r="E10" s="58">
        <v>0</v>
      </c>
      <c r="F10" s="54">
        <f t="shared" si="1"/>
        <v>0</v>
      </c>
      <c r="G10" s="58">
        <v>0</v>
      </c>
      <c r="H10" s="54">
        <f t="shared" si="2"/>
        <v>0</v>
      </c>
      <c r="I10" s="55">
        <f t="shared" si="3"/>
        <v>29094.372986555099</v>
      </c>
      <c r="J10" s="54">
        <f t="shared" si="4"/>
        <v>2.8469550570109328E-2</v>
      </c>
    </row>
    <row r="11" spans="1:10" ht="13.2" x14ac:dyDescent="0.25">
      <c r="A11" s="53" t="s">
        <v>17</v>
      </c>
      <c r="B11" s="57">
        <v>449530.684799276</v>
      </c>
      <c r="C11" s="58">
        <v>0</v>
      </c>
      <c r="D11" s="54">
        <f t="shared" si="0"/>
        <v>0</v>
      </c>
      <c r="E11" s="58">
        <v>0</v>
      </c>
      <c r="F11" s="54">
        <f t="shared" si="1"/>
        <v>0</v>
      </c>
      <c r="G11" s="58">
        <v>0</v>
      </c>
      <c r="H11" s="54">
        <f t="shared" si="2"/>
        <v>0</v>
      </c>
      <c r="I11" s="55">
        <f t="shared" si="3"/>
        <v>0</v>
      </c>
      <c r="J11" s="54">
        <f t="shared" si="4"/>
        <v>0</v>
      </c>
    </row>
    <row r="12" spans="1:10" ht="13.2" x14ac:dyDescent="0.25">
      <c r="A12" s="53" t="s">
        <v>18</v>
      </c>
      <c r="B12" s="57">
        <v>19395909.933095202</v>
      </c>
      <c r="C12" s="58">
        <v>0</v>
      </c>
      <c r="D12" s="54">
        <f t="shared" si="0"/>
        <v>0</v>
      </c>
      <c r="E12" s="58">
        <v>0</v>
      </c>
      <c r="F12" s="54">
        <f t="shared" si="1"/>
        <v>0</v>
      </c>
      <c r="G12" s="58">
        <v>0</v>
      </c>
      <c r="H12" s="54">
        <f t="shared" si="2"/>
        <v>0</v>
      </c>
      <c r="I12" s="55">
        <f t="shared" si="3"/>
        <v>0</v>
      </c>
      <c r="J12" s="54">
        <f t="shared" si="4"/>
        <v>0</v>
      </c>
    </row>
    <row r="13" spans="1:10" ht="13.2" x14ac:dyDescent="0.25">
      <c r="A13" s="53" t="s">
        <v>19</v>
      </c>
      <c r="B13" s="57">
        <v>1446964797.52336</v>
      </c>
      <c r="C13" s="58">
        <v>55125772.422190197</v>
      </c>
      <c r="D13" s="54">
        <f t="shared" si="0"/>
        <v>3.8097521457705154E-2</v>
      </c>
      <c r="E13" s="58">
        <v>8390512.371669542</v>
      </c>
      <c r="F13" s="54">
        <f t="shared" si="1"/>
        <v>5.7986983415428146E-3</v>
      </c>
      <c r="G13" s="58">
        <v>1173.4292945638299</v>
      </c>
      <c r="H13" s="54">
        <f t="shared" si="2"/>
        <v>8.1095911702363707E-7</v>
      </c>
      <c r="I13" s="55">
        <f t="shared" si="3"/>
        <v>63517458.223154299</v>
      </c>
      <c r="J13" s="54">
        <f t="shared" si="4"/>
        <v>4.3897030758364985E-2</v>
      </c>
    </row>
    <row r="14" spans="1:10" ht="13.2" x14ac:dyDescent="0.25">
      <c r="A14" s="53" t="s">
        <v>20</v>
      </c>
      <c r="B14" s="57">
        <v>5421.9981017112696</v>
      </c>
      <c r="C14" s="58">
        <v>0</v>
      </c>
      <c r="D14" s="54">
        <f t="shared" si="0"/>
        <v>0</v>
      </c>
      <c r="E14" s="58">
        <v>0</v>
      </c>
      <c r="F14" s="54">
        <f t="shared" si="1"/>
        <v>0</v>
      </c>
      <c r="G14" s="58">
        <v>0</v>
      </c>
      <c r="H14" s="54">
        <f t="shared" si="2"/>
        <v>0</v>
      </c>
      <c r="I14" s="55">
        <f t="shared" si="3"/>
        <v>0</v>
      </c>
      <c r="J14" s="54">
        <f t="shared" si="4"/>
        <v>0</v>
      </c>
    </row>
    <row r="15" spans="1:10" ht="13.2" x14ac:dyDescent="0.25">
      <c r="A15" s="53" t="s">
        <v>21</v>
      </c>
      <c r="B15" s="57">
        <v>22616522.573074501</v>
      </c>
      <c r="C15" s="58">
        <v>0</v>
      </c>
      <c r="D15" s="54">
        <f t="shared" si="0"/>
        <v>0</v>
      </c>
      <c r="E15" s="58">
        <v>0</v>
      </c>
      <c r="F15" s="54">
        <f t="shared" si="1"/>
        <v>0</v>
      </c>
      <c r="G15" s="58">
        <v>0</v>
      </c>
      <c r="H15" s="54">
        <f t="shared" si="2"/>
        <v>0</v>
      </c>
      <c r="I15" s="55">
        <f t="shared" si="3"/>
        <v>0</v>
      </c>
      <c r="J15" s="54">
        <f t="shared" si="4"/>
        <v>0</v>
      </c>
    </row>
    <row r="16" spans="1:10" ht="13.2" x14ac:dyDescent="0.25">
      <c r="A16" s="53" t="s">
        <v>22</v>
      </c>
      <c r="B16" s="57">
        <v>832206.71870253596</v>
      </c>
      <c r="C16" s="58">
        <v>0</v>
      </c>
      <c r="D16" s="54">
        <f t="shared" si="0"/>
        <v>0</v>
      </c>
      <c r="E16" s="58">
        <v>0</v>
      </c>
      <c r="F16" s="54">
        <f t="shared" si="1"/>
        <v>0</v>
      </c>
      <c r="G16" s="58">
        <v>0</v>
      </c>
      <c r="H16" s="54">
        <f t="shared" si="2"/>
        <v>0</v>
      </c>
      <c r="I16" s="55">
        <f t="shared" si="3"/>
        <v>0</v>
      </c>
      <c r="J16" s="54">
        <f t="shared" si="4"/>
        <v>0</v>
      </c>
    </row>
    <row r="17" spans="1:10" ht="13.2" x14ac:dyDescent="0.25">
      <c r="A17" s="53" t="s">
        <v>23</v>
      </c>
      <c r="B17" s="57">
        <v>181270.68779108001</v>
      </c>
      <c r="C17" s="58">
        <v>0</v>
      </c>
      <c r="D17" s="54">
        <f t="shared" si="0"/>
        <v>0</v>
      </c>
      <c r="E17" s="58">
        <v>0</v>
      </c>
      <c r="F17" s="54">
        <f t="shared" si="1"/>
        <v>0</v>
      </c>
      <c r="G17" s="58">
        <v>0</v>
      </c>
      <c r="H17" s="54">
        <f t="shared" si="2"/>
        <v>0</v>
      </c>
      <c r="I17" s="55">
        <f t="shared" si="3"/>
        <v>0</v>
      </c>
      <c r="J17" s="54">
        <f t="shared" si="4"/>
        <v>0</v>
      </c>
    </row>
    <row r="18" spans="1:10" ht="13.2" x14ac:dyDescent="0.25">
      <c r="A18" s="53" t="s">
        <v>24</v>
      </c>
      <c r="B18" s="57">
        <v>3674587.0240301499</v>
      </c>
      <c r="C18" s="58">
        <v>0</v>
      </c>
      <c r="D18" s="54">
        <f t="shared" si="0"/>
        <v>0</v>
      </c>
      <c r="E18" s="58">
        <v>0</v>
      </c>
      <c r="F18" s="54">
        <f t="shared" si="1"/>
        <v>0</v>
      </c>
      <c r="G18" s="58">
        <v>0</v>
      </c>
      <c r="H18" s="54">
        <f t="shared" si="2"/>
        <v>0</v>
      </c>
      <c r="I18" s="55">
        <f t="shared" si="3"/>
        <v>0</v>
      </c>
      <c r="J18" s="54">
        <f t="shared" si="4"/>
        <v>0</v>
      </c>
    </row>
    <row r="19" spans="1:10" ht="13.2" x14ac:dyDescent="0.25">
      <c r="A19" s="53" t="s">
        <v>25</v>
      </c>
      <c r="B19" s="57">
        <v>147162.36649538801</v>
      </c>
      <c r="C19" s="58">
        <v>0</v>
      </c>
      <c r="D19" s="54">
        <f t="shared" si="0"/>
        <v>0</v>
      </c>
      <c r="E19" s="58">
        <v>0</v>
      </c>
      <c r="F19" s="54">
        <f t="shared" si="1"/>
        <v>0</v>
      </c>
      <c r="G19" s="58">
        <v>0</v>
      </c>
      <c r="H19" s="54">
        <f t="shared" si="2"/>
        <v>0</v>
      </c>
      <c r="I19" s="55">
        <f t="shared" si="3"/>
        <v>0</v>
      </c>
      <c r="J19" s="54">
        <f t="shared" si="4"/>
        <v>0</v>
      </c>
    </row>
    <row r="20" spans="1:10" ht="13.2" x14ac:dyDescent="0.25">
      <c r="A20" s="53" t="s">
        <v>26</v>
      </c>
      <c r="B20" s="57">
        <v>1377605016.72948</v>
      </c>
      <c r="C20" s="58">
        <v>49902707.452060938</v>
      </c>
      <c r="D20" s="54">
        <f t="shared" si="0"/>
        <v>3.6224249219513636E-2</v>
      </c>
      <c r="E20" s="58">
        <v>0</v>
      </c>
      <c r="F20" s="54">
        <f t="shared" si="1"/>
        <v>0</v>
      </c>
      <c r="G20" s="58">
        <v>0</v>
      </c>
      <c r="H20" s="54">
        <f t="shared" si="2"/>
        <v>0</v>
      </c>
      <c r="I20" s="55">
        <f t="shared" si="3"/>
        <v>49902707.452060938</v>
      </c>
      <c r="J20" s="54">
        <f t="shared" si="4"/>
        <v>3.6224249219513636E-2</v>
      </c>
    </row>
    <row r="21" spans="1:10" ht="13.2" x14ac:dyDescent="0.25">
      <c r="A21" s="53" t="s">
        <v>27</v>
      </c>
      <c r="B21" s="57">
        <v>271161505.68291199</v>
      </c>
      <c r="C21" s="58">
        <v>41006454.579749562</v>
      </c>
      <c r="D21" s="54">
        <f t="shared" si="0"/>
        <v>0.15122520608696302</v>
      </c>
      <c r="E21" s="58">
        <v>3601993.6519128978</v>
      </c>
      <c r="F21" s="54">
        <f t="shared" si="1"/>
        <v>1.3283572986664853E-2</v>
      </c>
      <c r="G21" s="58">
        <v>0</v>
      </c>
      <c r="H21" s="54">
        <f t="shared" si="2"/>
        <v>0</v>
      </c>
      <c r="I21" s="55">
        <f t="shared" si="3"/>
        <v>44608448.23166246</v>
      </c>
      <c r="J21" s="54">
        <f t="shared" si="4"/>
        <v>0.16450877907362788</v>
      </c>
    </row>
    <row r="22" spans="1:10" ht="13.2" x14ac:dyDescent="0.25">
      <c r="A22" s="53" t="s">
        <v>28</v>
      </c>
      <c r="B22" s="57">
        <v>80174620.9475355</v>
      </c>
      <c r="C22" s="58">
        <v>1592295.3438277829</v>
      </c>
      <c r="D22" s="54">
        <f t="shared" si="0"/>
        <v>1.9860341402421419E-2</v>
      </c>
      <c r="E22" s="58">
        <v>3770.9483110904689</v>
      </c>
      <c r="F22" s="54">
        <f t="shared" si="1"/>
        <v>4.7034189454516959E-5</v>
      </c>
      <c r="G22" s="58">
        <v>0</v>
      </c>
      <c r="H22" s="54">
        <f t="shared" si="2"/>
        <v>0</v>
      </c>
      <c r="I22" s="55">
        <f t="shared" si="3"/>
        <v>1596066.2921388734</v>
      </c>
      <c r="J22" s="54">
        <f t="shared" si="4"/>
        <v>1.9907375591875935E-2</v>
      </c>
    </row>
    <row r="23" spans="1:10" ht="13.2" x14ac:dyDescent="0.25">
      <c r="A23" s="53" t="s">
        <v>29</v>
      </c>
      <c r="B23" s="57">
        <v>120862809.95781</v>
      </c>
      <c r="C23" s="58">
        <v>0</v>
      </c>
      <c r="D23" s="54">
        <f t="shared" si="0"/>
        <v>0</v>
      </c>
      <c r="E23" s="58">
        <v>0</v>
      </c>
      <c r="F23" s="54">
        <f t="shared" si="1"/>
        <v>0</v>
      </c>
      <c r="G23" s="58">
        <v>0</v>
      </c>
      <c r="H23" s="54">
        <f t="shared" si="2"/>
        <v>0</v>
      </c>
      <c r="I23" s="55">
        <f t="shared" si="3"/>
        <v>0</v>
      </c>
      <c r="J23" s="54">
        <f t="shared" si="4"/>
        <v>0</v>
      </c>
    </row>
    <row r="24" spans="1:10" ht="13.2" x14ac:dyDescent="0.25">
      <c r="A24" s="53" t="s">
        <v>30</v>
      </c>
      <c r="B24" s="57">
        <v>18208904.914712202</v>
      </c>
      <c r="C24" s="58">
        <v>15061.93839272112</v>
      </c>
      <c r="D24" s="54">
        <f t="shared" si="0"/>
        <v>8.271743118693297E-4</v>
      </c>
      <c r="E24" s="58">
        <v>12007.47256349493</v>
      </c>
      <c r="F24" s="54">
        <f t="shared" si="1"/>
        <v>6.5942859385208186E-4</v>
      </c>
      <c r="G24" s="58">
        <v>0</v>
      </c>
      <c r="H24" s="54">
        <f t="shared" si="2"/>
        <v>0</v>
      </c>
      <c r="I24" s="55">
        <f t="shared" si="3"/>
        <v>27069.410956216052</v>
      </c>
      <c r="J24" s="54">
        <f t="shared" si="4"/>
        <v>1.4866029057214116E-3</v>
      </c>
    </row>
    <row r="25" spans="1:10" ht="13.2" x14ac:dyDescent="0.25">
      <c r="A25" s="53" t="s">
        <v>31</v>
      </c>
      <c r="B25" s="57">
        <v>2523.5203944332802</v>
      </c>
      <c r="C25" s="58">
        <v>0</v>
      </c>
      <c r="D25" s="54">
        <f t="shared" si="0"/>
        <v>0</v>
      </c>
      <c r="E25" s="58">
        <v>0</v>
      </c>
      <c r="F25" s="54">
        <f t="shared" si="1"/>
        <v>0</v>
      </c>
      <c r="G25" s="58">
        <v>0</v>
      </c>
      <c r="H25" s="54">
        <f t="shared" si="2"/>
        <v>0</v>
      </c>
      <c r="I25" s="55">
        <f t="shared" si="3"/>
        <v>0</v>
      </c>
      <c r="J25" s="54">
        <f t="shared" si="4"/>
        <v>0</v>
      </c>
    </row>
    <row r="26" spans="1:10" ht="13.2" x14ac:dyDescent="0.25">
      <c r="A26" s="53" t="s">
        <v>32</v>
      </c>
      <c r="B26" s="57">
        <v>6319562.3007042296</v>
      </c>
      <c r="C26" s="58">
        <v>1354065.4974402189</v>
      </c>
      <c r="D26" s="54">
        <f t="shared" si="0"/>
        <v>0.21426570908072648</v>
      </c>
      <c r="E26" s="58">
        <v>3437571.6262426851</v>
      </c>
      <c r="F26" s="54">
        <f t="shared" si="1"/>
        <v>0.54395723353492609</v>
      </c>
      <c r="G26" s="58">
        <v>233.68822622299189</v>
      </c>
      <c r="H26" s="54">
        <f t="shared" si="2"/>
        <v>3.6978546156108075E-5</v>
      </c>
      <c r="I26" s="55">
        <f t="shared" si="3"/>
        <v>4791870.811909127</v>
      </c>
      <c r="J26" s="54">
        <f t="shared" si="4"/>
        <v>0.75825992116180863</v>
      </c>
    </row>
    <row r="27" spans="1:10" ht="13.2" x14ac:dyDescent="0.25">
      <c r="A27" s="53" t="s">
        <v>33</v>
      </c>
      <c r="B27" s="57">
        <v>7620073.99474076</v>
      </c>
      <c r="C27" s="58">
        <v>1287906.5133836269</v>
      </c>
      <c r="D27" s="54">
        <f t="shared" si="0"/>
        <v>0.16901496157025736</v>
      </c>
      <c r="E27" s="58">
        <v>0</v>
      </c>
      <c r="F27" s="54">
        <f t="shared" si="1"/>
        <v>0</v>
      </c>
      <c r="G27" s="58">
        <v>0</v>
      </c>
      <c r="H27" s="54">
        <f t="shared" si="2"/>
        <v>0</v>
      </c>
      <c r="I27" s="55">
        <f t="shared" si="3"/>
        <v>1287906.5133836269</v>
      </c>
      <c r="J27" s="54">
        <f t="shared" si="4"/>
        <v>0.16901496157025736</v>
      </c>
    </row>
    <row r="28" spans="1:10" ht="13.2" x14ac:dyDescent="0.25">
      <c r="A28" s="53" t="s">
        <v>34</v>
      </c>
      <c r="B28" s="57">
        <v>37085657.064007603</v>
      </c>
      <c r="C28" s="58">
        <v>0</v>
      </c>
      <c r="D28" s="54">
        <f t="shared" si="0"/>
        <v>0</v>
      </c>
      <c r="E28" s="58">
        <v>0</v>
      </c>
      <c r="F28" s="54">
        <f t="shared" si="1"/>
        <v>0</v>
      </c>
      <c r="G28" s="58">
        <v>0</v>
      </c>
      <c r="H28" s="54">
        <f t="shared" si="2"/>
        <v>0</v>
      </c>
      <c r="I28" s="55">
        <f t="shared" si="3"/>
        <v>0</v>
      </c>
      <c r="J28" s="54">
        <f t="shared" si="4"/>
        <v>0</v>
      </c>
    </row>
    <row r="29" spans="1:10" ht="13.2" x14ac:dyDescent="0.25">
      <c r="A29" s="53" t="s">
        <v>35</v>
      </c>
      <c r="B29" s="57" t="s">
        <v>36</v>
      </c>
      <c r="C29" s="58" t="s">
        <v>36</v>
      </c>
      <c r="D29" s="55" t="s">
        <v>36</v>
      </c>
      <c r="E29" s="58" t="s">
        <v>36</v>
      </c>
      <c r="F29" s="55" t="s">
        <v>36</v>
      </c>
      <c r="G29" s="58" t="s">
        <v>36</v>
      </c>
      <c r="H29" s="55" t="s">
        <v>36</v>
      </c>
      <c r="I29" s="55">
        <f t="shared" si="3"/>
        <v>0</v>
      </c>
      <c r="J29" s="55" t="s">
        <v>36</v>
      </c>
    </row>
    <row r="30" spans="1:10" ht="13.2" x14ac:dyDescent="0.25">
      <c r="A30" s="53" t="s">
        <v>37</v>
      </c>
      <c r="B30" s="57" t="s">
        <v>36</v>
      </c>
      <c r="C30" s="58" t="s">
        <v>36</v>
      </c>
      <c r="D30" s="55" t="s">
        <v>36</v>
      </c>
      <c r="E30" s="58" t="s">
        <v>36</v>
      </c>
      <c r="F30" s="55" t="s">
        <v>36</v>
      </c>
      <c r="G30" s="58" t="s">
        <v>36</v>
      </c>
      <c r="H30" s="55" t="s">
        <v>36</v>
      </c>
      <c r="I30" s="55">
        <f t="shared" si="3"/>
        <v>0</v>
      </c>
      <c r="J30" s="55" t="s">
        <v>36</v>
      </c>
    </row>
    <row r="31" spans="1:10" ht="13.2" x14ac:dyDescent="0.25">
      <c r="A31" s="53" t="s">
        <v>38</v>
      </c>
      <c r="B31" s="57">
        <v>40430.294710708396</v>
      </c>
      <c r="C31" s="58">
        <v>0</v>
      </c>
      <c r="D31" s="54">
        <f t="shared" ref="D31:D46" si="5">C31/B31</f>
        <v>0</v>
      </c>
      <c r="E31" s="58">
        <v>0</v>
      </c>
      <c r="F31" s="54">
        <f t="shared" ref="F31:F46" si="6">E31/B31</f>
        <v>0</v>
      </c>
      <c r="G31" s="58">
        <v>0</v>
      </c>
      <c r="H31" s="54">
        <f t="shared" ref="H31:H46" si="7">G31/B31</f>
        <v>0</v>
      </c>
      <c r="I31" s="55">
        <f t="shared" si="3"/>
        <v>0</v>
      </c>
      <c r="J31" s="54">
        <f t="shared" ref="J31:J46" si="8">I31/B31</f>
        <v>0</v>
      </c>
    </row>
    <row r="32" spans="1:10" ht="13.2" x14ac:dyDescent="0.25">
      <c r="A32" s="53" t="s">
        <v>39</v>
      </c>
      <c r="B32" s="57">
        <v>3160329.4513562899</v>
      </c>
      <c r="C32" s="58">
        <v>148391.28983947361</v>
      </c>
      <c r="D32" s="54">
        <f t="shared" si="5"/>
        <v>4.6954373625759133E-2</v>
      </c>
      <c r="E32" s="58">
        <v>2807.1381677130698</v>
      </c>
      <c r="F32" s="54">
        <f t="shared" si="6"/>
        <v>8.8824225794192305E-4</v>
      </c>
      <c r="G32" s="58">
        <v>0</v>
      </c>
      <c r="H32" s="54">
        <f t="shared" si="7"/>
        <v>0</v>
      </c>
      <c r="I32" s="55">
        <f t="shared" si="3"/>
        <v>151198.42800718668</v>
      </c>
      <c r="J32" s="54">
        <f t="shared" si="8"/>
        <v>4.7842615883701055E-2</v>
      </c>
    </row>
    <row r="33" spans="1:10" ht="13.2" x14ac:dyDescent="0.25">
      <c r="A33" s="53" t="s">
        <v>40</v>
      </c>
      <c r="B33" s="57">
        <v>47431648.651104197</v>
      </c>
      <c r="C33" s="58">
        <v>37425923.598342247</v>
      </c>
      <c r="D33" s="54">
        <f t="shared" si="5"/>
        <v>0.78904960427663695</v>
      </c>
      <c r="E33" s="58">
        <v>3149594.903018869</v>
      </c>
      <c r="F33" s="54">
        <f t="shared" si="6"/>
        <v>6.6402813155126264E-2</v>
      </c>
      <c r="G33" s="58">
        <v>0</v>
      </c>
      <c r="H33" s="54">
        <f t="shared" si="7"/>
        <v>0</v>
      </c>
      <c r="I33" s="55">
        <f t="shared" si="3"/>
        <v>40575518.501361117</v>
      </c>
      <c r="J33" s="54">
        <f t="shared" si="8"/>
        <v>0.85545241743176326</v>
      </c>
    </row>
    <row r="34" spans="1:10" ht="13.2" x14ac:dyDescent="0.25">
      <c r="A34" s="53" t="s">
        <v>41</v>
      </c>
      <c r="B34" s="57">
        <v>10244.409672260201</v>
      </c>
      <c r="C34" s="58">
        <v>0</v>
      </c>
      <c r="D34" s="54">
        <f t="shared" si="5"/>
        <v>0</v>
      </c>
      <c r="E34" s="58">
        <v>0</v>
      </c>
      <c r="F34" s="54">
        <f t="shared" si="6"/>
        <v>0</v>
      </c>
      <c r="G34" s="58">
        <v>0</v>
      </c>
      <c r="H34" s="54">
        <f t="shared" si="7"/>
        <v>0</v>
      </c>
      <c r="I34" s="55">
        <f t="shared" si="3"/>
        <v>0</v>
      </c>
      <c r="J34" s="54">
        <f t="shared" si="8"/>
        <v>0</v>
      </c>
    </row>
    <row r="35" spans="1:10" ht="13.2" x14ac:dyDescent="0.25">
      <c r="A35" s="53" t="s">
        <v>42</v>
      </c>
      <c r="B35" s="57">
        <v>40294841.170051701</v>
      </c>
      <c r="C35" s="58">
        <v>49806.074380056198</v>
      </c>
      <c r="D35" s="54">
        <f t="shared" si="5"/>
        <v>1.2360409653897214E-3</v>
      </c>
      <c r="E35" s="58">
        <v>0</v>
      </c>
      <c r="F35" s="54">
        <f t="shared" si="6"/>
        <v>0</v>
      </c>
      <c r="G35" s="58">
        <v>0</v>
      </c>
      <c r="H35" s="54">
        <f t="shared" si="7"/>
        <v>0</v>
      </c>
      <c r="I35" s="55">
        <f t="shared" si="3"/>
        <v>49806.074380056198</v>
      </c>
      <c r="J35" s="54">
        <f t="shared" si="8"/>
        <v>1.2360409653897214E-3</v>
      </c>
    </row>
    <row r="36" spans="1:10" ht="13.2" x14ac:dyDescent="0.25">
      <c r="A36" s="53" t="s">
        <v>43</v>
      </c>
      <c r="B36" s="57">
        <v>173366.65327281799</v>
      </c>
      <c r="C36" s="58">
        <v>0</v>
      </c>
      <c r="D36" s="54">
        <f t="shared" si="5"/>
        <v>0</v>
      </c>
      <c r="E36" s="58">
        <v>0</v>
      </c>
      <c r="F36" s="54">
        <f t="shared" si="6"/>
        <v>0</v>
      </c>
      <c r="G36" s="58">
        <v>0</v>
      </c>
      <c r="H36" s="54">
        <f t="shared" si="7"/>
        <v>0</v>
      </c>
      <c r="I36" s="55">
        <f t="shared" ref="I36:I59" si="9">SUM(C36,E36,G36)</f>
        <v>0</v>
      </c>
      <c r="J36" s="54">
        <f t="shared" si="8"/>
        <v>0</v>
      </c>
    </row>
    <row r="37" spans="1:10" ht="13.2" x14ac:dyDescent="0.25">
      <c r="A37" s="53" t="s">
        <v>44</v>
      </c>
      <c r="B37" s="57">
        <v>4352929.0175412605</v>
      </c>
      <c r="C37" s="58">
        <v>0</v>
      </c>
      <c r="D37" s="54">
        <f t="shared" si="5"/>
        <v>0</v>
      </c>
      <c r="E37" s="58">
        <v>0</v>
      </c>
      <c r="F37" s="54">
        <f t="shared" si="6"/>
        <v>0</v>
      </c>
      <c r="G37" s="58">
        <v>0</v>
      </c>
      <c r="H37" s="54">
        <f t="shared" si="7"/>
        <v>0</v>
      </c>
      <c r="I37" s="55">
        <f t="shared" si="9"/>
        <v>0</v>
      </c>
      <c r="J37" s="54">
        <f t="shared" si="8"/>
        <v>0</v>
      </c>
    </row>
    <row r="38" spans="1:10" ht="13.2" x14ac:dyDescent="0.25">
      <c r="A38" s="53" t="s">
        <v>45</v>
      </c>
      <c r="B38" s="57">
        <v>901.33319664001397</v>
      </c>
      <c r="C38" s="58">
        <v>0</v>
      </c>
      <c r="D38" s="54">
        <f t="shared" si="5"/>
        <v>0</v>
      </c>
      <c r="E38" s="58">
        <v>0</v>
      </c>
      <c r="F38" s="54">
        <f t="shared" si="6"/>
        <v>0</v>
      </c>
      <c r="G38" s="58">
        <v>0</v>
      </c>
      <c r="H38" s="54">
        <f t="shared" si="7"/>
        <v>0</v>
      </c>
      <c r="I38" s="55">
        <f t="shared" si="9"/>
        <v>0</v>
      </c>
      <c r="J38" s="54">
        <f t="shared" si="8"/>
        <v>0</v>
      </c>
    </row>
    <row r="39" spans="1:10" ht="13.2" x14ac:dyDescent="0.25">
      <c r="A39" s="53" t="s">
        <v>46</v>
      </c>
      <c r="B39" s="57">
        <v>17699.372645527099</v>
      </c>
      <c r="C39" s="58">
        <v>0</v>
      </c>
      <c r="D39" s="54">
        <f t="shared" si="5"/>
        <v>0</v>
      </c>
      <c r="E39" s="58">
        <v>0</v>
      </c>
      <c r="F39" s="54">
        <f t="shared" si="6"/>
        <v>0</v>
      </c>
      <c r="G39" s="58">
        <v>0</v>
      </c>
      <c r="H39" s="54">
        <f t="shared" si="7"/>
        <v>0</v>
      </c>
      <c r="I39" s="55">
        <f t="shared" si="9"/>
        <v>0</v>
      </c>
      <c r="J39" s="54">
        <f t="shared" si="8"/>
        <v>0</v>
      </c>
    </row>
    <row r="40" spans="1:10" ht="13.2" x14ac:dyDescent="0.25">
      <c r="A40" s="53" t="s">
        <v>47</v>
      </c>
      <c r="B40" s="57">
        <v>224857985.114838</v>
      </c>
      <c r="C40" s="58">
        <v>65586778.492550597</v>
      </c>
      <c r="D40" s="54">
        <f t="shared" si="5"/>
        <v>0.29168089565089067</v>
      </c>
      <c r="E40" s="58">
        <v>25054060.032017332</v>
      </c>
      <c r="F40" s="54">
        <f t="shared" si="6"/>
        <v>0.11142170476721956</v>
      </c>
      <c r="G40" s="58">
        <v>0</v>
      </c>
      <c r="H40" s="54">
        <f t="shared" si="7"/>
        <v>0</v>
      </c>
      <c r="I40" s="55">
        <f t="shared" si="9"/>
        <v>90640838.524567932</v>
      </c>
      <c r="J40" s="54">
        <f t="shared" si="8"/>
        <v>0.4031026004181103</v>
      </c>
    </row>
    <row r="41" spans="1:10" ht="13.2" x14ac:dyDescent="0.25">
      <c r="A41" s="53" t="s">
        <v>48</v>
      </c>
      <c r="B41" s="57">
        <v>9836.2438678219896</v>
      </c>
      <c r="C41" s="58">
        <v>0</v>
      </c>
      <c r="D41" s="54">
        <f t="shared" si="5"/>
        <v>0</v>
      </c>
      <c r="E41" s="58">
        <v>0</v>
      </c>
      <c r="F41" s="54">
        <f t="shared" si="6"/>
        <v>0</v>
      </c>
      <c r="G41" s="58">
        <v>0</v>
      </c>
      <c r="H41" s="54">
        <f t="shared" si="7"/>
        <v>0</v>
      </c>
      <c r="I41" s="55">
        <f t="shared" si="9"/>
        <v>0</v>
      </c>
      <c r="J41" s="54">
        <f t="shared" si="8"/>
        <v>0</v>
      </c>
    </row>
    <row r="42" spans="1:10" ht="13.2" x14ac:dyDescent="0.25">
      <c r="A42" s="53" t="s">
        <v>49</v>
      </c>
      <c r="B42" s="57">
        <v>8952248.0158249103</v>
      </c>
      <c r="C42" s="58">
        <v>3144595.6571616251</v>
      </c>
      <c r="D42" s="54">
        <f t="shared" si="5"/>
        <v>0.35126324154591293</v>
      </c>
      <c r="E42" s="58">
        <v>1169923.6892659131</v>
      </c>
      <c r="F42" s="54">
        <f t="shared" si="6"/>
        <v>0.13068490586921142</v>
      </c>
      <c r="G42" s="58">
        <v>33212.74138151668</v>
      </c>
      <c r="H42" s="54">
        <f t="shared" si="7"/>
        <v>3.709988968447527E-3</v>
      </c>
      <c r="I42" s="55">
        <f t="shared" si="9"/>
        <v>4347732.0878090551</v>
      </c>
      <c r="J42" s="54">
        <f t="shared" si="8"/>
        <v>0.48565813638357191</v>
      </c>
    </row>
    <row r="43" spans="1:10" ht="13.2" x14ac:dyDescent="0.25">
      <c r="A43" s="53" t="s">
        <v>50</v>
      </c>
      <c r="B43" s="57">
        <v>97675685.472564504</v>
      </c>
      <c r="C43" s="58">
        <v>24662568.508698609</v>
      </c>
      <c r="D43" s="54">
        <f t="shared" si="5"/>
        <v>0.25249445027571288</v>
      </c>
      <c r="E43" s="58">
        <v>22731728.973377772</v>
      </c>
      <c r="F43" s="54">
        <f t="shared" si="6"/>
        <v>0.2327265876190113</v>
      </c>
      <c r="G43" s="58">
        <v>0</v>
      </c>
      <c r="H43" s="54">
        <f t="shared" si="7"/>
        <v>0</v>
      </c>
      <c r="I43" s="55">
        <f t="shared" si="9"/>
        <v>47394297.482076377</v>
      </c>
      <c r="J43" s="54">
        <f t="shared" si="8"/>
        <v>0.48522103789472415</v>
      </c>
    </row>
    <row r="44" spans="1:10" ht="13.2" x14ac:dyDescent="0.25">
      <c r="A44" s="53" t="s">
        <v>51</v>
      </c>
      <c r="B44" s="57">
        <v>48706694.413686201</v>
      </c>
      <c r="C44" s="58">
        <v>0</v>
      </c>
      <c r="D44" s="54">
        <f t="shared" si="5"/>
        <v>0</v>
      </c>
      <c r="E44" s="58">
        <v>0</v>
      </c>
      <c r="F44" s="54">
        <f t="shared" si="6"/>
        <v>0</v>
      </c>
      <c r="G44" s="58">
        <v>0</v>
      </c>
      <c r="H44" s="54">
        <f t="shared" si="7"/>
        <v>0</v>
      </c>
      <c r="I44" s="55">
        <f t="shared" si="9"/>
        <v>0</v>
      </c>
      <c r="J44" s="54">
        <f t="shared" si="8"/>
        <v>0</v>
      </c>
    </row>
    <row r="45" spans="1:10" ht="13.2" x14ac:dyDescent="0.25">
      <c r="A45" s="53" t="s">
        <v>52</v>
      </c>
      <c r="B45" s="57">
        <v>140152079.24341801</v>
      </c>
      <c r="C45" s="58">
        <v>687.04731982201338</v>
      </c>
      <c r="D45" s="54">
        <f t="shared" si="5"/>
        <v>4.9021557406133122E-6</v>
      </c>
      <c r="E45" s="58">
        <v>150.18922418355939</v>
      </c>
      <c r="F45" s="54">
        <f t="shared" si="6"/>
        <v>1.0716160972732252E-6</v>
      </c>
      <c r="G45" s="58">
        <v>0</v>
      </c>
      <c r="H45" s="54">
        <f t="shared" si="7"/>
        <v>0</v>
      </c>
      <c r="I45" s="55">
        <f t="shared" si="9"/>
        <v>837.2365440055728</v>
      </c>
      <c r="J45" s="54">
        <f t="shared" si="8"/>
        <v>5.9737718378865374E-6</v>
      </c>
    </row>
    <row r="46" spans="1:10" ht="13.2" x14ac:dyDescent="0.25">
      <c r="A46" s="53" t="s">
        <v>53</v>
      </c>
      <c r="B46" s="57">
        <v>174740.821782107</v>
      </c>
      <c r="C46" s="58">
        <v>0</v>
      </c>
      <c r="D46" s="54">
        <f t="shared" si="5"/>
        <v>0</v>
      </c>
      <c r="E46" s="58">
        <v>0</v>
      </c>
      <c r="F46" s="54">
        <f t="shared" si="6"/>
        <v>0</v>
      </c>
      <c r="G46" s="58">
        <v>0</v>
      </c>
      <c r="H46" s="54">
        <f t="shared" si="7"/>
        <v>0</v>
      </c>
      <c r="I46" s="55">
        <f t="shared" si="9"/>
        <v>0</v>
      </c>
      <c r="J46" s="54">
        <f t="shared" si="8"/>
        <v>0</v>
      </c>
    </row>
    <row r="47" spans="1:10" ht="13.2" x14ac:dyDescent="0.25">
      <c r="A47" s="53" t="s">
        <v>54</v>
      </c>
      <c r="B47" s="57" t="s">
        <v>36</v>
      </c>
      <c r="C47" s="58" t="s">
        <v>36</v>
      </c>
      <c r="D47" s="55" t="s">
        <v>36</v>
      </c>
      <c r="E47" s="58" t="s">
        <v>36</v>
      </c>
      <c r="F47" s="55" t="s">
        <v>36</v>
      </c>
      <c r="G47" s="58" t="s">
        <v>36</v>
      </c>
      <c r="H47" s="55" t="s">
        <v>36</v>
      </c>
      <c r="I47" s="55">
        <f t="shared" si="9"/>
        <v>0</v>
      </c>
      <c r="J47" s="55" t="s">
        <v>36</v>
      </c>
    </row>
    <row r="48" spans="1:10" ht="13.2" x14ac:dyDescent="0.25">
      <c r="A48" s="53" t="s">
        <v>55</v>
      </c>
      <c r="B48" s="57">
        <v>487438.36381501099</v>
      </c>
      <c r="C48" s="58">
        <v>0</v>
      </c>
      <c r="D48" s="54">
        <f t="shared" ref="D48:D60" si="10">C48/B48</f>
        <v>0</v>
      </c>
      <c r="E48" s="58">
        <v>0</v>
      </c>
      <c r="F48" s="54">
        <f t="shared" ref="F48:F60" si="11">E48/B48</f>
        <v>0</v>
      </c>
      <c r="G48" s="58">
        <v>0</v>
      </c>
      <c r="H48" s="54">
        <f t="shared" ref="H48:H60" si="12">G48/B48</f>
        <v>0</v>
      </c>
      <c r="I48" s="55">
        <f t="shared" si="9"/>
        <v>0</v>
      </c>
      <c r="J48" s="54">
        <f t="shared" ref="J48:J60" si="13">I48/B48</f>
        <v>0</v>
      </c>
    </row>
    <row r="49" spans="1:10" ht="13.2" x14ac:dyDescent="0.25">
      <c r="A49" s="53" t="s">
        <v>56</v>
      </c>
      <c r="B49" s="57">
        <v>20550766.345709398</v>
      </c>
      <c r="C49" s="58">
        <v>0</v>
      </c>
      <c r="D49" s="54">
        <f t="shared" si="10"/>
        <v>0</v>
      </c>
      <c r="E49" s="58">
        <v>0</v>
      </c>
      <c r="F49" s="54">
        <f t="shared" si="11"/>
        <v>0</v>
      </c>
      <c r="G49" s="58">
        <v>0</v>
      </c>
      <c r="H49" s="54">
        <f t="shared" si="12"/>
        <v>0</v>
      </c>
      <c r="I49" s="55">
        <f t="shared" si="9"/>
        <v>0</v>
      </c>
      <c r="J49" s="54">
        <f t="shared" si="13"/>
        <v>0</v>
      </c>
    </row>
    <row r="50" spans="1:10" ht="13.2" x14ac:dyDescent="0.25">
      <c r="A50" s="53" t="s">
        <v>57</v>
      </c>
      <c r="B50" s="57">
        <v>9284581.9996050205</v>
      </c>
      <c r="C50" s="58">
        <v>7038184.1311277822</v>
      </c>
      <c r="D50" s="54">
        <f t="shared" si="10"/>
        <v>0.7580507266161467</v>
      </c>
      <c r="E50" s="58">
        <v>2078202.736226609</v>
      </c>
      <c r="F50" s="54">
        <f t="shared" si="11"/>
        <v>0.22383374246842977</v>
      </c>
      <c r="G50" s="58">
        <v>0</v>
      </c>
      <c r="H50" s="54">
        <f t="shared" si="12"/>
        <v>0</v>
      </c>
      <c r="I50" s="55">
        <f t="shared" si="9"/>
        <v>9116386.8673543911</v>
      </c>
      <c r="J50" s="54">
        <f t="shared" si="13"/>
        <v>0.98188446908457649</v>
      </c>
    </row>
    <row r="51" spans="1:10" ht="13.2" x14ac:dyDescent="0.25">
      <c r="A51" s="53" t="s">
        <v>58</v>
      </c>
      <c r="B51" s="57">
        <v>74378308.562437594</v>
      </c>
      <c r="C51" s="58">
        <v>71536.739822864532</v>
      </c>
      <c r="D51" s="54">
        <f t="shared" si="10"/>
        <v>9.6179573326559743E-4</v>
      </c>
      <c r="E51" s="58">
        <v>0</v>
      </c>
      <c r="F51" s="54">
        <f t="shared" si="11"/>
        <v>0</v>
      </c>
      <c r="G51" s="58">
        <v>0</v>
      </c>
      <c r="H51" s="54">
        <f t="shared" si="12"/>
        <v>0</v>
      </c>
      <c r="I51" s="55">
        <f t="shared" si="9"/>
        <v>71536.739822864532</v>
      </c>
      <c r="J51" s="54">
        <f t="shared" si="13"/>
        <v>9.6179573326559743E-4</v>
      </c>
    </row>
    <row r="52" spans="1:10" ht="13.2" x14ac:dyDescent="0.25">
      <c r="A52" s="53" t="s">
        <v>59</v>
      </c>
      <c r="B52" s="57">
        <v>1382042.2204135901</v>
      </c>
      <c r="C52" s="58">
        <v>820058.11157691479</v>
      </c>
      <c r="D52" s="54">
        <f t="shared" si="10"/>
        <v>0.59336690259108305</v>
      </c>
      <c r="E52" s="58">
        <v>45824.679534912109</v>
      </c>
      <c r="F52" s="54">
        <f t="shared" si="11"/>
        <v>3.3157221145674272E-2</v>
      </c>
      <c r="G52" s="58">
        <v>0</v>
      </c>
      <c r="H52" s="54">
        <f t="shared" si="12"/>
        <v>0</v>
      </c>
      <c r="I52" s="55">
        <f t="shared" si="9"/>
        <v>865882.7911118269</v>
      </c>
      <c r="J52" s="54">
        <f t="shared" si="13"/>
        <v>0.62652412373675725</v>
      </c>
    </row>
    <row r="53" spans="1:10" ht="13.2" x14ac:dyDescent="0.25">
      <c r="A53" s="53" t="s">
        <v>60</v>
      </c>
      <c r="B53" s="57">
        <v>43478.664098051697</v>
      </c>
      <c r="C53" s="58">
        <v>0</v>
      </c>
      <c r="D53" s="54">
        <f t="shared" si="10"/>
        <v>0</v>
      </c>
      <c r="E53" s="58">
        <v>0</v>
      </c>
      <c r="F53" s="54">
        <f t="shared" si="11"/>
        <v>0</v>
      </c>
      <c r="G53" s="58">
        <v>0</v>
      </c>
      <c r="H53" s="54">
        <f t="shared" si="12"/>
        <v>0</v>
      </c>
      <c r="I53" s="55">
        <f t="shared" si="9"/>
        <v>0</v>
      </c>
      <c r="J53" s="54">
        <f t="shared" si="13"/>
        <v>0</v>
      </c>
    </row>
    <row r="54" spans="1:10" ht="13.2" x14ac:dyDescent="0.25">
      <c r="A54" s="53" t="s">
        <v>61</v>
      </c>
      <c r="B54" s="57">
        <v>76232945.908313707</v>
      </c>
      <c r="C54" s="58">
        <v>0</v>
      </c>
      <c r="D54" s="54">
        <f t="shared" si="10"/>
        <v>0</v>
      </c>
      <c r="E54" s="58">
        <v>0</v>
      </c>
      <c r="F54" s="54">
        <f t="shared" si="11"/>
        <v>0</v>
      </c>
      <c r="G54" s="58">
        <v>0</v>
      </c>
      <c r="H54" s="54">
        <f t="shared" si="12"/>
        <v>0</v>
      </c>
      <c r="I54" s="55">
        <f t="shared" si="9"/>
        <v>0</v>
      </c>
      <c r="J54" s="54">
        <f t="shared" si="13"/>
        <v>0</v>
      </c>
    </row>
    <row r="55" spans="1:10" ht="13.2" x14ac:dyDescent="0.25">
      <c r="A55" s="53" t="s">
        <v>62</v>
      </c>
      <c r="B55" s="57">
        <v>10034324.519271901</v>
      </c>
      <c r="C55" s="58">
        <v>798388.36076175421</v>
      </c>
      <c r="D55" s="54">
        <f t="shared" si="10"/>
        <v>7.956573053107574E-2</v>
      </c>
      <c r="E55" s="58">
        <v>11090.3839635849</v>
      </c>
      <c r="F55" s="54">
        <f t="shared" si="11"/>
        <v>1.1052446970680222E-3</v>
      </c>
      <c r="G55" s="58">
        <v>0</v>
      </c>
      <c r="H55" s="54">
        <f t="shared" si="12"/>
        <v>0</v>
      </c>
      <c r="I55" s="55">
        <f t="shared" si="9"/>
        <v>809478.74472533911</v>
      </c>
      <c r="J55" s="54">
        <f t="shared" si="13"/>
        <v>8.067097522814376E-2</v>
      </c>
    </row>
    <row r="56" spans="1:10" ht="13.2" x14ac:dyDescent="0.25">
      <c r="A56" s="53" t="s">
        <v>63</v>
      </c>
      <c r="B56" s="57">
        <v>10.387825813144399</v>
      </c>
      <c r="C56" s="58">
        <v>0</v>
      </c>
      <c r="D56" s="54">
        <f t="shared" si="10"/>
        <v>0</v>
      </c>
      <c r="E56" s="58">
        <v>0</v>
      </c>
      <c r="F56" s="54">
        <f t="shared" si="11"/>
        <v>0</v>
      </c>
      <c r="G56" s="58">
        <v>0</v>
      </c>
      <c r="H56" s="54">
        <f t="shared" si="12"/>
        <v>0</v>
      </c>
      <c r="I56" s="55">
        <f t="shared" si="9"/>
        <v>0</v>
      </c>
      <c r="J56" s="54">
        <f t="shared" si="13"/>
        <v>0</v>
      </c>
    </row>
    <row r="57" spans="1:10" ht="13.2" x14ac:dyDescent="0.25">
      <c r="A57" s="53" t="s">
        <v>64</v>
      </c>
      <c r="B57" s="57">
        <v>32939238.330004498</v>
      </c>
      <c r="C57" s="58">
        <v>4680119.9328964651</v>
      </c>
      <c r="D57" s="54">
        <f t="shared" si="10"/>
        <v>0.14208342907046892</v>
      </c>
      <c r="E57" s="58">
        <v>71510.022342205048</v>
      </c>
      <c r="F57" s="54">
        <f t="shared" si="11"/>
        <v>2.1709676959065036E-3</v>
      </c>
      <c r="G57" s="58">
        <v>0</v>
      </c>
      <c r="H57" s="54">
        <f t="shared" si="12"/>
        <v>0</v>
      </c>
      <c r="I57" s="55">
        <f t="shared" si="9"/>
        <v>4751629.9552386701</v>
      </c>
      <c r="J57" s="54">
        <f t="shared" si="13"/>
        <v>0.14425439676637541</v>
      </c>
    </row>
    <row r="58" spans="1:10" ht="13.2" x14ac:dyDescent="0.25">
      <c r="A58" s="53" t="s">
        <v>65</v>
      </c>
      <c r="B58" s="57">
        <v>209700.60974617599</v>
      </c>
      <c r="C58" s="58">
        <v>0</v>
      </c>
      <c r="D58" s="54">
        <f t="shared" si="10"/>
        <v>0</v>
      </c>
      <c r="E58" s="58">
        <v>73398.797877587378</v>
      </c>
      <c r="F58" s="54">
        <f t="shared" si="11"/>
        <v>0.35001709325704927</v>
      </c>
      <c r="G58" s="58">
        <v>130264.14769113059</v>
      </c>
      <c r="H58" s="54">
        <f t="shared" si="12"/>
        <v>0.62119107735930668</v>
      </c>
      <c r="I58" s="55">
        <f t="shared" si="9"/>
        <v>203662.94556871796</v>
      </c>
      <c r="J58" s="54">
        <f t="shared" si="13"/>
        <v>0.97120817061635589</v>
      </c>
    </row>
    <row r="59" spans="1:10" ht="13.2" x14ac:dyDescent="0.25">
      <c r="A59" s="53" t="s">
        <v>66</v>
      </c>
      <c r="B59" s="57">
        <v>97067307.613858894</v>
      </c>
      <c r="C59" s="58">
        <v>2009717.0836570261</v>
      </c>
      <c r="D59" s="54">
        <f t="shared" si="10"/>
        <v>2.0704366207949569E-2</v>
      </c>
      <c r="E59" s="58">
        <v>0</v>
      </c>
      <c r="F59" s="54">
        <f t="shared" si="11"/>
        <v>0</v>
      </c>
      <c r="G59" s="58">
        <v>0</v>
      </c>
      <c r="H59" s="54">
        <f t="shared" si="12"/>
        <v>0</v>
      </c>
      <c r="I59" s="55">
        <f t="shared" si="9"/>
        <v>2009717.0836570261</v>
      </c>
      <c r="J59" s="54">
        <f t="shared" si="13"/>
        <v>2.0704366207949569E-2</v>
      </c>
    </row>
    <row r="60" spans="1:10" s="18" customFormat="1" ht="13.2" x14ac:dyDescent="0.25">
      <c r="A60" s="18" t="s">
        <v>74</v>
      </c>
      <c r="B60" s="59">
        <f>SUM(B4:B59)</f>
        <v>4569499290.5805607</v>
      </c>
      <c r="C60" s="19">
        <f>SUM(C4:C59)</f>
        <v>381750051.07732785</v>
      </c>
      <c r="D60" s="20">
        <f t="shared" si="10"/>
        <v>8.3543081375295716E-2</v>
      </c>
      <c r="E60" s="19">
        <f>SUM(E4:E59)</f>
        <v>73342060.776534051</v>
      </c>
      <c r="F60" s="20">
        <f t="shared" si="11"/>
        <v>1.605034952685502E-2</v>
      </c>
      <c r="G60" s="19">
        <f>SUM(G4:G59)</f>
        <v>164884.00659343408</v>
      </c>
      <c r="H60" s="20">
        <f t="shared" si="12"/>
        <v>3.6083604812746421E-5</v>
      </c>
      <c r="I60" s="19">
        <f>SUM(I4:I59)</f>
        <v>455256995.86045533</v>
      </c>
      <c r="J60" s="20">
        <f t="shared" si="13"/>
        <v>9.9629514506963487E-2</v>
      </c>
    </row>
    <row r="61" spans="1:10" ht="13.2" x14ac:dyDescent="0.25">
      <c r="A61" s="1"/>
      <c r="B61" s="56" t="s">
        <v>8</v>
      </c>
      <c r="C61" s="17" t="s">
        <v>8</v>
      </c>
      <c r="D61" s="3" t="s">
        <v>9</v>
      </c>
      <c r="E61" s="17" t="s">
        <v>8</v>
      </c>
      <c r="F61" s="3" t="s">
        <v>9</v>
      </c>
      <c r="G61" s="17" t="s">
        <v>8</v>
      </c>
      <c r="H61" s="3"/>
      <c r="I61" s="17" t="s">
        <v>8</v>
      </c>
      <c r="J61" s="3" t="s">
        <v>9</v>
      </c>
    </row>
    <row r="62" spans="1:10" ht="84.6" customHeight="1" x14ac:dyDescent="0.25">
      <c r="A62" s="1"/>
      <c r="B62" s="56" t="s">
        <v>1</v>
      </c>
      <c r="C62" s="130" t="s">
        <v>87</v>
      </c>
      <c r="D62" s="130"/>
      <c r="E62" s="131" t="s">
        <v>88</v>
      </c>
      <c r="F62" s="131"/>
      <c r="G62" s="132" t="s">
        <v>89</v>
      </c>
      <c r="H62" s="132"/>
      <c r="I62" s="139" t="s">
        <v>90</v>
      </c>
      <c r="J62" s="139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099E3-EEF8-41E7-B38D-BBF03ADCE030}">
  <dimension ref="A1:J62"/>
  <sheetViews>
    <sheetView topLeftCell="A52" zoomScale="76" zoomScaleNormal="70" workbookViewId="0">
      <selection activeCell="I4" sqref="I4:I59"/>
    </sheetView>
  </sheetViews>
  <sheetFormatPr defaultColWidth="8.88671875" defaultRowHeight="14.4" x14ac:dyDescent="0.3"/>
  <cols>
    <col min="1" max="1" width="33.5546875" style="5" bestFit="1" customWidth="1"/>
    <col min="2" max="2" width="14.5546875" style="6" customWidth="1"/>
    <col min="3" max="3" width="16.5546875" style="7" customWidth="1"/>
    <col min="4" max="4" width="8.5546875" style="8" customWidth="1"/>
    <col min="5" max="5" width="16.44140625" style="7" customWidth="1"/>
    <col min="6" max="6" width="8.5546875" style="8" customWidth="1"/>
    <col min="7" max="7" width="16.44140625" style="7" customWidth="1"/>
    <col min="8" max="8" width="8.5546875" style="8" customWidth="1"/>
    <col min="9" max="9" width="17.88671875" style="7" customWidth="1"/>
    <col min="10" max="10" width="8.5546875" style="8" customWidth="1"/>
    <col min="11" max="16384" width="8.88671875" style="5"/>
  </cols>
  <sheetData>
    <row r="1" spans="1:10" ht="84.6" customHeight="1" x14ac:dyDescent="0.25">
      <c r="A1" s="1" t="s">
        <v>0</v>
      </c>
      <c r="B1" s="56" t="s">
        <v>1</v>
      </c>
      <c r="C1" s="130" t="s">
        <v>87</v>
      </c>
      <c r="D1" s="130"/>
      <c r="E1" s="131" t="s">
        <v>88</v>
      </c>
      <c r="F1" s="131"/>
      <c r="G1" s="132" t="s">
        <v>89</v>
      </c>
      <c r="H1" s="132"/>
      <c r="I1" s="139" t="s">
        <v>90</v>
      </c>
      <c r="J1" s="139"/>
    </row>
    <row r="2" spans="1:10" s="2" customFormat="1" ht="14.4" customHeight="1" x14ac:dyDescent="0.3">
      <c r="A2" s="2" t="s">
        <v>68</v>
      </c>
      <c r="B2" s="2">
        <v>2020</v>
      </c>
      <c r="C2" s="134">
        <v>475</v>
      </c>
      <c r="D2" s="134"/>
      <c r="E2" s="134">
        <v>475</v>
      </c>
      <c r="F2" s="134"/>
      <c r="G2" s="134">
        <v>475</v>
      </c>
      <c r="H2" s="134"/>
      <c r="I2" s="134">
        <v>475</v>
      </c>
      <c r="J2" s="134"/>
    </row>
    <row r="3" spans="1:10" ht="13.2" x14ac:dyDescent="0.25">
      <c r="A3" s="1" t="s">
        <v>7</v>
      </c>
      <c r="B3" s="56" t="s">
        <v>8</v>
      </c>
      <c r="C3" s="17" t="s">
        <v>8</v>
      </c>
      <c r="D3" s="3" t="s">
        <v>9</v>
      </c>
      <c r="E3" s="17" t="s">
        <v>8</v>
      </c>
      <c r="F3" s="3" t="s">
        <v>9</v>
      </c>
      <c r="G3" s="17" t="s">
        <v>8</v>
      </c>
      <c r="H3" s="3" t="s">
        <v>9</v>
      </c>
      <c r="I3" s="17" t="s">
        <v>8</v>
      </c>
      <c r="J3" s="3" t="s">
        <v>9</v>
      </c>
    </row>
    <row r="4" spans="1:10" ht="13.2" x14ac:dyDescent="0.25">
      <c r="A4" s="53" t="s">
        <v>10</v>
      </c>
      <c r="B4" s="57">
        <v>30471532.411708899</v>
      </c>
      <c r="C4" s="58">
        <v>8778920.4174581058</v>
      </c>
      <c r="D4" s="54">
        <f t="shared" ref="D4:D28" si="0">C4/B4</f>
        <v>0.28810236055226235</v>
      </c>
      <c r="E4" s="58">
        <v>13672491.98726842</v>
      </c>
      <c r="F4" s="54">
        <f t="shared" ref="F4:F28" si="1">E4/B4</f>
        <v>0.44869722344566659</v>
      </c>
      <c r="G4" s="58">
        <v>0</v>
      </c>
      <c r="H4" s="54">
        <f t="shared" ref="H4:H28" si="2">G4/B4</f>
        <v>0</v>
      </c>
      <c r="I4" s="55">
        <f t="shared" ref="I4:I35" si="3">SUM(C4,E4,G4)</f>
        <v>22451412.404726528</v>
      </c>
      <c r="J4" s="54">
        <f t="shared" ref="J4:J28" si="4">I4/B4</f>
        <v>0.736799583997929</v>
      </c>
    </row>
    <row r="5" spans="1:10" ht="13.2" x14ac:dyDescent="0.25">
      <c r="A5" s="53" t="s">
        <v>11</v>
      </c>
      <c r="B5" s="57">
        <v>35386.989753490299</v>
      </c>
      <c r="C5" s="58">
        <v>0</v>
      </c>
      <c r="D5" s="54">
        <f t="shared" si="0"/>
        <v>0</v>
      </c>
      <c r="E5" s="58">
        <v>0</v>
      </c>
      <c r="F5" s="54">
        <f t="shared" si="1"/>
        <v>0</v>
      </c>
      <c r="G5" s="58">
        <v>0</v>
      </c>
      <c r="H5" s="54">
        <f t="shared" si="2"/>
        <v>0</v>
      </c>
      <c r="I5" s="55">
        <f t="shared" si="3"/>
        <v>0</v>
      </c>
      <c r="J5" s="54">
        <f t="shared" si="4"/>
        <v>0</v>
      </c>
    </row>
    <row r="6" spans="1:10" ht="13.2" x14ac:dyDescent="0.25">
      <c r="A6" s="53" t="s">
        <v>12</v>
      </c>
      <c r="B6" s="57">
        <v>2840052.33073295</v>
      </c>
      <c r="C6" s="58">
        <v>0</v>
      </c>
      <c r="D6" s="54">
        <f t="shared" si="0"/>
        <v>0</v>
      </c>
      <c r="E6" s="58">
        <v>0</v>
      </c>
      <c r="F6" s="54">
        <f t="shared" si="1"/>
        <v>0</v>
      </c>
      <c r="G6" s="58">
        <v>0</v>
      </c>
      <c r="H6" s="54">
        <f t="shared" si="2"/>
        <v>0</v>
      </c>
      <c r="I6" s="55">
        <f t="shared" si="3"/>
        <v>0</v>
      </c>
      <c r="J6" s="54">
        <f t="shared" si="4"/>
        <v>0</v>
      </c>
    </row>
    <row r="7" spans="1:10" ht="13.2" x14ac:dyDescent="0.25">
      <c r="A7" s="53" t="s">
        <v>13</v>
      </c>
      <c r="B7" s="57">
        <v>20634758.124057502</v>
      </c>
      <c r="C7" s="58">
        <v>0</v>
      </c>
      <c r="D7" s="54">
        <f t="shared" si="0"/>
        <v>0</v>
      </c>
      <c r="E7" s="58">
        <v>0</v>
      </c>
      <c r="F7" s="54">
        <f t="shared" si="1"/>
        <v>0</v>
      </c>
      <c r="G7" s="58">
        <v>0</v>
      </c>
      <c r="H7" s="54">
        <f t="shared" si="2"/>
        <v>0</v>
      </c>
      <c r="I7" s="55">
        <f t="shared" si="3"/>
        <v>0</v>
      </c>
      <c r="J7" s="54">
        <f t="shared" si="4"/>
        <v>0</v>
      </c>
    </row>
    <row r="8" spans="1:10" ht="13.2" x14ac:dyDescent="0.25">
      <c r="A8" s="53" t="s">
        <v>14</v>
      </c>
      <c r="B8" s="57">
        <v>10163789.967649501</v>
      </c>
      <c r="C8" s="58">
        <v>0</v>
      </c>
      <c r="D8" s="54">
        <f t="shared" si="0"/>
        <v>0</v>
      </c>
      <c r="E8" s="58">
        <v>0</v>
      </c>
      <c r="F8" s="54">
        <f t="shared" si="1"/>
        <v>0</v>
      </c>
      <c r="G8" s="58">
        <v>0</v>
      </c>
      <c r="H8" s="54">
        <f t="shared" si="2"/>
        <v>0</v>
      </c>
      <c r="I8" s="55">
        <f t="shared" si="3"/>
        <v>0</v>
      </c>
      <c r="J8" s="54">
        <f t="shared" si="4"/>
        <v>0</v>
      </c>
    </row>
    <row r="9" spans="1:10" ht="13.2" x14ac:dyDescent="0.25">
      <c r="A9" s="53" t="s">
        <v>15</v>
      </c>
      <c r="B9" s="57">
        <v>152401935.888477</v>
      </c>
      <c r="C9" s="58">
        <v>100201762.2317379</v>
      </c>
      <c r="D9" s="54">
        <f t="shared" si="0"/>
        <v>0.65748352635797513</v>
      </c>
      <c r="E9" s="58">
        <v>0</v>
      </c>
      <c r="F9" s="54">
        <f t="shared" si="1"/>
        <v>0</v>
      </c>
      <c r="G9" s="58">
        <v>0</v>
      </c>
      <c r="H9" s="54">
        <f t="shared" si="2"/>
        <v>0</v>
      </c>
      <c r="I9" s="55">
        <f t="shared" si="3"/>
        <v>100201762.2317379</v>
      </c>
      <c r="J9" s="54">
        <f t="shared" si="4"/>
        <v>0.65748352635797513</v>
      </c>
    </row>
    <row r="10" spans="1:10" ht="13.2" x14ac:dyDescent="0.25">
      <c r="A10" s="53" t="s">
        <v>16</v>
      </c>
      <c r="B10" s="57">
        <v>1021947.04180198</v>
      </c>
      <c r="C10" s="58">
        <v>705964.06773222005</v>
      </c>
      <c r="D10" s="54">
        <f t="shared" si="0"/>
        <v>0.69080298572752541</v>
      </c>
      <c r="E10" s="58">
        <v>0</v>
      </c>
      <c r="F10" s="54">
        <f t="shared" si="1"/>
        <v>0</v>
      </c>
      <c r="G10" s="58">
        <v>0</v>
      </c>
      <c r="H10" s="54">
        <f t="shared" si="2"/>
        <v>0</v>
      </c>
      <c r="I10" s="55">
        <f t="shared" si="3"/>
        <v>705964.06773222005</v>
      </c>
      <c r="J10" s="54">
        <f t="shared" si="4"/>
        <v>0.69080298572752541</v>
      </c>
    </row>
    <row r="11" spans="1:10" ht="13.2" x14ac:dyDescent="0.25">
      <c r="A11" s="53" t="s">
        <v>17</v>
      </c>
      <c r="B11" s="57">
        <v>449530.684799276</v>
      </c>
      <c r="C11" s="58">
        <v>0</v>
      </c>
      <c r="D11" s="54">
        <f t="shared" si="0"/>
        <v>0</v>
      </c>
      <c r="E11" s="58">
        <v>0</v>
      </c>
      <c r="F11" s="54">
        <f t="shared" si="1"/>
        <v>0</v>
      </c>
      <c r="G11" s="58">
        <v>0</v>
      </c>
      <c r="H11" s="54">
        <f t="shared" si="2"/>
        <v>0</v>
      </c>
      <c r="I11" s="55">
        <f t="shared" si="3"/>
        <v>0</v>
      </c>
      <c r="J11" s="54">
        <f t="shared" si="4"/>
        <v>0</v>
      </c>
    </row>
    <row r="12" spans="1:10" ht="13.2" x14ac:dyDescent="0.25">
      <c r="A12" s="53" t="s">
        <v>18</v>
      </c>
      <c r="B12" s="57">
        <v>19395909.933095202</v>
      </c>
      <c r="C12" s="58">
        <v>0</v>
      </c>
      <c r="D12" s="54">
        <f t="shared" si="0"/>
        <v>0</v>
      </c>
      <c r="E12" s="58">
        <v>0</v>
      </c>
      <c r="F12" s="54">
        <f t="shared" si="1"/>
        <v>0</v>
      </c>
      <c r="G12" s="58">
        <v>0</v>
      </c>
      <c r="H12" s="54">
        <f t="shared" si="2"/>
        <v>0</v>
      </c>
      <c r="I12" s="55">
        <f t="shared" si="3"/>
        <v>0</v>
      </c>
      <c r="J12" s="54">
        <f t="shared" si="4"/>
        <v>0</v>
      </c>
    </row>
    <row r="13" spans="1:10" ht="13.2" x14ac:dyDescent="0.25">
      <c r="A13" s="53" t="s">
        <v>19</v>
      </c>
      <c r="B13" s="57">
        <v>1446964797.52336</v>
      </c>
      <c r="C13" s="58">
        <v>52455905.964361697</v>
      </c>
      <c r="D13" s="54">
        <f t="shared" si="0"/>
        <v>3.6252371898850458E-2</v>
      </c>
      <c r="E13" s="58">
        <v>34811227.786732607</v>
      </c>
      <c r="F13" s="54">
        <f t="shared" si="1"/>
        <v>2.4058102758488572E-2</v>
      </c>
      <c r="G13" s="58">
        <v>9763.6366508801293</v>
      </c>
      <c r="H13" s="54">
        <f t="shared" si="2"/>
        <v>6.7476670252045321E-6</v>
      </c>
      <c r="I13" s="55">
        <f t="shared" si="3"/>
        <v>87276897.387745187</v>
      </c>
      <c r="J13" s="54">
        <f t="shared" si="4"/>
        <v>6.0317222324364234E-2</v>
      </c>
    </row>
    <row r="14" spans="1:10" ht="13.2" x14ac:dyDescent="0.25">
      <c r="A14" s="53" t="s">
        <v>20</v>
      </c>
      <c r="B14" s="57">
        <v>5421.9981017112696</v>
      </c>
      <c r="C14" s="58">
        <v>0</v>
      </c>
      <c r="D14" s="54">
        <f t="shared" si="0"/>
        <v>0</v>
      </c>
      <c r="E14" s="58">
        <v>0</v>
      </c>
      <c r="F14" s="54">
        <f t="shared" si="1"/>
        <v>0</v>
      </c>
      <c r="G14" s="58">
        <v>0</v>
      </c>
      <c r="H14" s="54">
        <f t="shared" si="2"/>
        <v>0</v>
      </c>
      <c r="I14" s="55">
        <f t="shared" si="3"/>
        <v>0</v>
      </c>
      <c r="J14" s="54">
        <f t="shared" si="4"/>
        <v>0</v>
      </c>
    </row>
    <row r="15" spans="1:10" ht="13.2" x14ac:dyDescent="0.25">
      <c r="A15" s="53" t="s">
        <v>21</v>
      </c>
      <c r="B15" s="57">
        <v>22616522.573074501</v>
      </c>
      <c r="C15" s="58">
        <v>0</v>
      </c>
      <c r="D15" s="54">
        <f t="shared" si="0"/>
        <v>0</v>
      </c>
      <c r="E15" s="58">
        <v>0</v>
      </c>
      <c r="F15" s="54">
        <f t="shared" si="1"/>
        <v>0</v>
      </c>
      <c r="G15" s="58">
        <v>0</v>
      </c>
      <c r="H15" s="54">
        <f t="shared" si="2"/>
        <v>0</v>
      </c>
      <c r="I15" s="55">
        <f t="shared" si="3"/>
        <v>0</v>
      </c>
      <c r="J15" s="54">
        <f t="shared" si="4"/>
        <v>0</v>
      </c>
    </row>
    <row r="16" spans="1:10" ht="13.2" x14ac:dyDescent="0.25">
      <c r="A16" s="53" t="s">
        <v>22</v>
      </c>
      <c r="B16" s="57">
        <v>832206.71870253596</v>
      </c>
      <c r="C16" s="58">
        <v>0</v>
      </c>
      <c r="D16" s="54">
        <f t="shared" si="0"/>
        <v>0</v>
      </c>
      <c r="E16" s="58">
        <v>0</v>
      </c>
      <c r="F16" s="54">
        <f t="shared" si="1"/>
        <v>0</v>
      </c>
      <c r="G16" s="58">
        <v>0</v>
      </c>
      <c r="H16" s="54">
        <f t="shared" si="2"/>
        <v>0</v>
      </c>
      <c r="I16" s="55">
        <f t="shared" si="3"/>
        <v>0</v>
      </c>
      <c r="J16" s="54">
        <f t="shared" si="4"/>
        <v>0</v>
      </c>
    </row>
    <row r="17" spans="1:10" ht="13.2" x14ac:dyDescent="0.25">
      <c r="A17" s="53" t="s">
        <v>23</v>
      </c>
      <c r="B17" s="57">
        <v>181270.68779108001</v>
      </c>
      <c r="C17" s="58">
        <v>0</v>
      </c>
      <c r="D17" s="54">
        <f t="shared" si="0"/>
        <v>0</v>
      </c>
      <c r="E17" s="58">
        <v>0</v>
      </c>
      <c r="F17" s="54">
        <f t="shared" si="1"/>
        <v>0</v>
      </c>
      <c r="G17" s="58">
        <v>0</v>
      </c>
      <c r="H17" s="54">
        <f t="shared" si="2"/>
        <v>0</v>
      </c>
      <c r="I17" s="55">
        <f t="shared" si="3"/>
        <v>0</v>
      </c>
      <c r="J17" s="54">
        <f t="shared" si="4"/>
        <v>0</v>
      </c>
    </row>
    <row r="18" spans="1:10" ht="13.2" x14ac:dyDescent="0.25">
      <c r="A18" s="53" t="s">
        <v>24</v>
      </c>
      <c r="B18" s="57">
        <v>3674587.0240301499</v>
      </c>
      <c r="C18" s="58">
        <v>0</v>
      </c>
      <c r="D18" s="54">
        <f t="shared" si="0"/>
        <v>0</v>
      </c>
      <c r="E18" s="58">
        <v>0</v>
      </c>
      <c r="F18" s="54">
        <f t="shared" si="1"/>
        <v>0</v>
      </c>
      <c r="G18" s="58">
        <v>0</v>
      </c>
      <c r="H18" s="54">
        <f t="shared" si="2"/>
        <v>0</v>
      </c>
      <c r="I18" s="55">
        <f t="shared" si="3"/>
        <v>0</v>
      </c>
      <c r="J18" s="54">
        <f t="shared" si="4"/>
        <v>0</v>
      </c>
    </row>
    <row r="19" spans="1:10" ht="13.2" x14ac:dyDescent="0.25">
      <c r="A19" s="53" t="s">
        <v>25</v>
      </c>
      <c r="B19" s="57">
        <v>147162.36649538801</v>
      </c>
      <c r="C19" s="58">
        <v>0</v>
      </c>
      <c r="D19" s="54">
        <f t="shared" si="0"/>
        <v>0</v>
      </c>
      <c r="E19" s="58">
        <v>0</v>
      </c>
      <c r="F19" s="54">
        <f t="shared" si="1"/>
        <v>0</v>
      </c>
      <c r="G19" s="58">
        <v>0</v>
      </c>
      <c r="H19" s="54">
        <f t="shared" si="2"/>
        <v>0</v>
      </c>
      <c r="I19" s="55">
        <f t="shared" si="3"/>
        <v>0</v>
      </c>
      <c r="J19" s="54">
        <f t="shared" si="4"/>
        <v>0</v>
      </c>
    </row>
    <row r="20" spans="1:10" ht="13.2" x14ac:dyDescent="0.25">
      <c r="A20" s="53" t="s">
        <v>26</v>
      </c>
      <c r="B20" s="57">
        <v>1377605016.72948</v>
      </c>
      <c r="C20" s="58">
        <v>108919647.5802989</v>
      </c>
      <c r="D20" s="54">
        <f t="shared" si="0"/>
        <v>7.9064496904113282E-2</v>
      </c>
      <c r="E20" s="58">
        <v>590374.36635637283</v>
      </c>
      <c r="F20" s="54">
        <f t="shared" si="1"/>
        <v>4.2855126047519653E-4</v>
      </c>
      <c r="G20" s="58">
        <v>0</v>
      </c>
      <c r="H20" s="54">
        <f t="shared" si="2"/>
        <v>0</v>
      </c>
      <c r="I20" s="55">
        <f t="shared" si="3"/>
        <v>109510021.94665527</v>
      </c>
      <c r="J20" s="54">
        <f t="shared" si="4"/>
        <v>7.9493048164588478E-2</v>
      </c>
    </row>
    <row r="21" spans="1:10" ht="13.2" x14ac:dyDescent="0.25">
      <c r="A21" s="53" t="s">
        <v>27</v>
      </c>
      <c r="B21" s="57">
        <v>271161505.68291199</v>
      </c>
      <c r="C21" s="58">
        <v>52038223.927872039</v>
      </c>
      <c r="D21" s="54">
        <f t="shared" si="0"/>
        <v>0.19190859630615842</v>
      </c>
      <c r="E21" s="58">
        <v>13950170.46523566</v>
      </c>
      <c r="F21" s="54">
        <f t="shared" si="1"/>
        <v>5.1445983935302989E-2</v>
      </c>
      <c r="G21" s="58">
        <v>131398.28787994379</v>
      </c>
      <c r="H21" s="54">
        <f t="shared" si="2"/>
        <v>4.8457574222794344E-4</v>
      </c>
      <c r="I21" s="55">
        <f t="shared" si="3"/>
        <v>66119792.680987641</v>
      </c>
      <c r="J21" s="54">
        <f t="shared" si="4"/>
        <v>0.24383915598368935</v>
      </c>
    </row>
    <row r="22" spans="1:10" ht="13.2" x14ac:dyDescent="0.25">
      <c r="A22" s="53" t="s">
        <v>28</v>
      </c>
      <c r="B22" s="57">
        <v>80174620.9475355</v>
      </c>
      <c r="C22" s="58">
        <v>1888066.346222288</v>
      </c>
      <c r="D22" s="54">
        <f t="shared" si="0"/>
        <v>2.3549426538078639E-2</v>
      </c>
      <c r="E22" s="58">
        <v>240168.1832613945</v>
      </c>
      <c r="F22" s="54">
        <f t="shared" si="1"/>
        <v>2.9955636886460023E-3</v>
      </c>
      <c r="G22" s="58">
        <v>0</v>
      </c>
      <c r="H22" s="54">
        <f t="shared" si="2"/>
        <v>0</v>
      </c>
      <c r="I22" s="55">
        <f t="shared" si="3"/>
        <v>2128234.5294836825</v>
      </c>
      <c r="J22" s="54">
        <f t="shared" si="4"/>
        <v>2.654499022672464E-2</v>
      </c>
    </row>
    <row r="23" spans="1:10" ht="13.2" x14ac:dyDescent="0.25">
      <c r="A23" s="53" t="s">
        <v>29</v>
      </c>
      <c r="B23" s="57">
        <v>120862809.95781</v>
      </c>
      <c r="C23" s="58">
        <v>0</v>
      </c>
      <c r="D23" s="54">
        <f t="shared" si="0"/>
        <v>0</v>
      </c>
      <c r="E23" s="58">
        <v>0</v>
      </c>
      <c r="F23" s="54">
        <f t="shared" si="1"/>
        <v>0</v>
      </c>
      <c r="G23" s="58">
        <v>0</v>
      </c>
      <c r="H23" s="54">
        <f t="shared" si="2"/>
        <v>0</v>
      </c>
      <c r="I23" s="55">
        <f t="shared" si="3"/>
        <v>0</v>
      </c>
      <c r="J23" s="54">
        <f t="shared" si="4"/>
        <v>0</v>
      </c>
    </row>
    <row r="24" spans="1:10" ht="13.2" x14ac:dyDescent="0.25">
      <c r="A24" s="53" t="s">
        <v>30</v>
      </c>
      <c r="B24" s="57">
        <v>18208904.914712202</v>
      </c>
      <c r="C24" s="58">
        <v>6489.4488575458527</v>
      </c>
      <c r="D24" s="54">
        <f t="shared" si="0"/>
        <v>3.5638874978706649E-4</v>
      </c>
      <c r="E24" s="58">
        <v>20579.962098670188</v>
      </c>
      <c r="F24" s="54">
        <f t="shared" si="1"/>
        <v>1.1302141559343445E-3</v>
      </c>
      <c r="G24" s="58">
        <v>0</v>
      </c>
      <c r="H24" s="54">
        <f t="shared" si="2"/>
        <v>0</v>
      </c>
      <c r="I24" s="55">
        <f t="shared" si="3"/>
        <v>27069.410956216041</v>
      </c>
      <c r="J24" s="54">
        <f t="shared" si="4"/>
        <v>1.4866029057214109E-3</v>
      </c>
    </row>
    <row r="25" spans="1:10" ht="13.2" x14ac:dyDescent="0.25">
      <c r="A25" s="53" t="s">
        <v>31</v>
      </c>
      <c r="B25" s="57">
        <v>2523.5203944332802</v>
      </c>
      <c r="C25" s="58">
        <v>0</v>
      </c>
      <c r="D25" s="54">
        <f t="shared" si="0"/>
        <v>0</v>
      </c>
      <c r="E25" s="58">
        <v>0</v>
      </c>
      <c r="F25" s="54">
        <f t="shared" si="1"/>
        <v>0</v>
      </c>
      <c r="G25" s="58">
        <v>0</v>
      </c>
      <c r="H25" s="54">
        <f t="shared" si="2"/>
        <v>0</v>
      </c>
      <c r="I25" s="55">
        <f t="shared" si="3"/>
        <v>0</v>
      </c>
      <c r="J25" s="54">
        <f t="shared" si="4"/>
        <v>0</v>
      </c>
    </row>
    <row r="26" spans="1:10" ht="13.2" x14ac:dyDescent="0.25">
      <c r="A26" s="53" t="s">
        <v>32</v>
      </c>
      <c r="B26" s="57">
        <v>6319562.3007042296</v>
      </c>
      <c r="C26" s="58">
        <v>213732.785738267</v>
      </c>
      <c r="D26" s="54">
        <f t="shared" si="0"/>
        <v>3.3820821058200404E-2</v>
      </c>
      <c r="E26" s="58">
        <v>4564382.6603518454</v>
      </c>
      <c r="F26" s="54">
        <f t="shared" si="1"/>
        <v>0.72226246742487321</v>
      </c>
      <c r="G26" s="58">
        <v>25507.765276930269</v>
      </c>
      <c r="H26" s="54">
        <f t="shared" si="2"/>
        <v>4.0363183497831448E-3</v>
      </c>
      <c r="I26" s="55">
        <f t="shared" si="3"/>
        <v>4803623.2113670427</v>
      </c>
      <c r="J26" s="54">
        <f t="shared" si="4"/>
        <v>0.76011960683285673</v>
      </c>
    </row>
    <row r="27" spans="1:10" ht="13.2" x14ac:dyDescent="0.25">
      <c r="A27" s="53" t="s">
        <v>33</v>
      </c>
      <c r="B27" s="57">
        <v>7620073.99474076</v>
      </c>
      <c r="C27" s="58">
        <v>1572617.686984956</v>
      </c>
      <c r="D27" s="54">
        <f t="shared" si="0"/>
        <v>0.20637826982655927</v>
      </c>
      <c r="E27" s="58">
        <v>230733.32264906171</v>
      </c>
      <c r="F27" s="54">
        <f t="shared" si="1"/>
        <v>3.0279669568603895E-2</v>
      </c>
      <c r="G27" s="58">
        <v>0</v>
      </c>
      <c r="H27" s="54">
        <f t="shared" si="2"/>
        <v>0</v>
      </c>
      <c r="I27" s="55">
        <f t="shared" si="3"/>
        <v>1803351.0096340177</v>
      </c>
      <c r="J27" s="54">
        <f t="shared" si="4"/>
        <v>0.23665793939516316</v>
      </c>
    </row>
    <row r="28" spans="1:10" ht="13.2" x14ac:dyDescent="0.25">
      <c r="A28" s="53" t="s">
        <v>34</v>
      </c>
      <c r="B28" s="57">
        <v>37085657.064007603</v>
      </c>
      <c r="C28" s="58">
        <v>0</v>
      </c>
      <c r="D28" s="54">
        <f t="shared" si="0"/>
        <v>0</v>
      </c>
      <c r="E28" s="58">
        <v>0</v>
      </c>
      <c r="F28" s="54">
        <f t="shared" si="1"/>
        <v>0</v>
      </c>
      <c r="G28" s="58">
        <v>0</v>
      </c>
      <c r="H28" s="54">
        <f t="shared" si="2"/>
        <v>0</v>
      </c>
      <c r="I28" s="55">
        <f t="shared" si="3"/>
        <v>0</v>
      </c>
      <c r="J28" s="54">
        <f t="shared" si="4"/>
        <v>0</v>
      </c>
    </row>
    <row r="29" spans="1:10" ht="13.2" x14ac:dyDescent="0.25">
      <c r="A29" s="53" t="s">
        <v>35</v>
      </c>
      <c r="B29" s="57" t="s">
        <v>36</v>
      </c>
      <c r="C29" s="58" t="s">
        <v>36</v>
      </c>
      <c r="D29" s="55" t="s">
        <v>36</v>
      </c>
      <c r="E29" s="71" t="s">
        <v>36</v>
      </c>
      <c r="F29" s="55" t="s">
        <v>36</v>
      </c>
      <c r="G29" s="71" t="s">
        <v>36</v>
      </c>
      <c r="H29" s="55" t="s">
        <v>36</v>
      </c>
      <c r="I29" s="55">
        <f t="shared" si="3"/>
        <v>0</v>
      </c>
      <c r="J29" s="55" t="s">
        <v>36</v>
      </c>
    </row>
    <row r="30" spans="1:10" ht="13.2" x14ac:dyDescent="0.25">
      <c r="A30" s="53" t="s">
        <v>37</v>
      </c>
      <c r="B30" s="57" t="s">
        <v>36</v>
      </c>
      <c r="C30" s="58" t="s">
        <v>36</v>
      </c>
      <c r="D30" s="55" t="s">
        <v>36</v>
      </c>
      <c r="E30" s="71" t="s">
        <v>36</v>
      </c>
      <c r="F30" s="55" t="s">
        <v>36</v>
      </c>
      <c r="G30" s="71" t="s">
        <v>36</v>
      </c>
      <c r="H30" s="55" t="s">
        <v>36</v>
      </c>
      <c r="I30" s="55">
        <f t="shared" si="3"/>
        <v>0</v>
      </c>
      <c r="J30" s="55" t="s">
        <v>36</v>
      </c>
    </row>
    <row r="31" spans="1:10" ht="13.2" x14ac:dyDescent="0.25">
      <c r="A31" s="53" t="s">
        <v>38</v>
      </c>
      <c r="B31" s="57">
        <v>40430.294710708396</v>
      </c>
      <c r="C31" s="58">
        <v>0</v>
      </c>
      <c r="D31" s="54">
        <f t="shared" ref="D31:D46" si="5">C31/B31</f>
        <v>0</v>
      </c>
      <c r="E31" s="58">
        <v>0</v>
      </c>
      <c r="F31" s="54">
        <f t="shared" ref="F31:F46" si="6">E31/B31</f>
        <v>0</v>
      </c>
      <c r="G31" s="58">
        <v>0</v>
      </c>
      <c r="H31" s="54">
        <f t="shared" ref="H31:H46" si="7">G31/B31</f>
        <v>0</v>
      </c>
      <c r="I31" s="55">
        <f t="shared" si="3"/>
        <v>0</v>
      </c>
      <c r="J31" s="54">
        <f t="shared" ref="J31:J46" si="8">I31/B31</f>
        <v>0</v>
      </c>
    </row>
    <row r="32" spans="1:10" ht="13.2" x14ac:dyDescent="0.25">
      <c r="A32" s="53" t="s">
        <v>39</v>
      </c>
      <c r="B32" s="57">
        <v>3160329.4513562899</v>
      </c>
      <c r="C32" s="58">
        <v>244141.32609008209</v>
      </c>
      <c r="D32" s="54">
        <f t="shared" si="5"/>
        <v>7.7251859291222372E-2</v>
      </c>
      <c r="E32" s="58">
        <v>15518.573778546879</v>
      </c>
      <c r="F32" s="54">
        <f t="shared" si="6"/>
        <v>4.910429123738006E-3</v>
      </c>
      <c r="G32" s="58">
        <v>0</v>
      </c>
      <c r="H32" s="54">
        <f t="shared" si="7"/>
        <v>0</v>
      </c>
      <c r="I32" s="55">
        <f t="shared" si="3"/>
        <v>259659.89986862897</v>
      </c>
      <c r="J32" s="54">
        <f t="shared" si="8"/>
        <v>8.2162288414960372E-2</v>
      </c>
    </row>
    <row r="33" spans="1:10" ht="13.2" x14ac:dyDescent="0.25">
      <c r="A33" s="53" t="s">
        <v>40</v>
      </c>
      <c r="B33" s="57">
        <v>47431648.651104197</v>
      </c>
      <c r="C33" s="58">
        <v>30741027.379429389</v>
      </c>
      <c r="D33" s="54">
        <f t="shared" si="5"/>
        <v>0.64811214144279472</v>
      </c>
      <c r="E33" s="58">
        <v>12616383.845212519</v>
      </c>
      <c r="F33" s="54">
        <f t="shared" si="6"/>
        <v>0.26599083531790357</v>
      </c>
      <c r="G33" s="58">
        <v>0</v>
      </c>
      <c r="H33" s="54">
        <f t="shared" si="7"/>
        <v>0</v>
      </c>
      <c r="I33" s="55">
        <f t="shared" si="3"/>
        <v>43357411.224641904</v>
      </c>
      <c r="J33" s="54">
        <f t="shared" si="8"/>
        <v>0.91410297676069829</v>
      </c>
    </row>
    <row r="34" spans="1:10" ht="13.2" x14ac:dyDescent="0.25">
      <c r="A34" s="53" t="s">
        <v>41</v>
      </c>
      <c r="B34" s="57">
        <v>10244.409672260201</v>
      </c>
      <c r="C34" s="58">
        <v>0</v>
      </c>
      <c r="D34" s="54">
        <f t="shared" si="5"/>
        <v>0</v>
      </c>
      <c r="E34" s="58">
        <v>0</v>
      </c>
      <c r="F34" s="54">
        <f t="shared" si="6"/>
        <v>0</v>
      </c>
      <c r="G34" s="58">
        <v>0</v>
      </c>
      <c r="H34" s="54">
        <f t="shared" si="7"/>
        <v>0</v>
      </c>
      <c r="I34" s="55">
        <f t="shared" si="3"/>
        <v>0</v>
      </c>
      <c r="J34" s="54">
        <f t="shared" si="8"/>
        <v>0</v>
      </c>
    </row>
    <row r="35" spans="1:10" ht="13.2" x14ac:dyDescent="0.25">
      <c r="A35" s="53" t="s">
        <v>42</v>
      </c>
      <c r="B35" s="57">
        <v>40294841.170051701</v>
      </c>
      <c r="C35" s="58">
        <v>26681104.418584201</v>
      </c>
      <c r="D35" s="54">
        <f t="shared" si="5"/>
        <v>0.66214690624998351</v>
      </c>
      <c r="E35" s="58">
        <v>0</v>
      </c>
      <c r="F35" s="54">
        <f t="shared" si="6"/>
        <v>0</v>
      </c>
      <c r="G35" s="58">
        <v>0</v>
      </c>
      <c r="H35" s="54">
        <f t="shared" si="7"/>
        <v>0</v>
      </c>
      <c r="I35" s="55">
        <f t="shared" si="3"/>
        <v>26681104.418584201</v>
      </c>
      <c r="J35" s="54">
        <f t="shared" si="8"/>
        <v>0.66214690624998351</v>
      </c>
    </row>
    <row r="36" spans="1:10" ht="13.2" x14ac:dyDescent="0.25">
      <c r="A36" s="53" t="s">
        <v>43</v>
      </c>
      <c r="B36" s="57">
        <v>173366.65327281799</v>
      </c>
      <c r="C36" s="58">
        <v>0</v>
      </c>
      <c r="D36" s="54">
        <f t="shared" si="5"/>
        <v>0</v>
      </c>
      <c r="E36" s="58">
        <v>0</v>
      </c>
      <c r="F36" s="54">
        <f t="shared" si="6"/>
        <v>0</v>
      </c>
      <c r="G36" s="58">
        <v>0</v>
      </c>
      <c r="H36" s="54">
        <f t="shared" si="7"/>
        <v>0</v>
      </c>
      <c r="I36" s="55">
        <f t="shared" ref="I36:I59" si="9">SUM(C36,E36,G36)</f>
        <v>0</v>
      </c>
      <c r="J36" s="54">
        <f t="shared" si="8"/>
        <v>0</v>
      </c>
    </row>
    <row r="37" spans="1:10" ht="13.2" x14ac:dyDescent="0.25">
      <c r="A37" s="53" t="s">
        <v>44</v>
      </c>
      <c r="B37" s="57">
        <v>4352929.0175412605</v>
      </c>
      <c r="C37" s="58">
        <v>0</v>
      </c>
      <c r="D37" s="54">
        <f t="shared" si="5"/>
        <v>0</v>
      </c>
      <c r="E37" s="58">
        <v>0</v>
      </c>
      <c r="F37" s="54">
        <f t="shared" si="6"/>
        <v>0</v>
      </c>
      <c r="G37" s="58">
        <v>0</v>
      </c>
      <c r="H37" s="54">
        <f t="shared" si="7"/>
        <v>0</v>
      </c>
      <c r="I37" s="55">
        <f t="shared" si="9"/>
        <v>0</v>
      </c>
      <c r="J37" s="54">
        <f t="shared" si="8"/>
        <v>0</v>
      </c>
    </row>
    <row r="38" spans="1:10" ht="13.2" x14ac:dyDescent="0.25">
      <c r="A38" s="53" t="s">
        <v>45</v>
      </c>
      <c r="B38" s="57">
        <v>901.33319664001397</v>
      </c>
      <c r="C38" s="58">
        <v>0</v>
      </c>
      <c r="D38" s="54">
        <f t="shared" si="5"/>
        <v>0</v>
      </c>
      <c r="E38" s="58">
        <v>0</v>
      </c>
      <c r="F38" s="54">
        <f t="shared" si="6"/>
        <v>0</v>
      </c>
      <c r="G38" s="58">
        <v>0</v>
      </c>
      <c r="H38" s="54">
        <f t="shared" si="7"/>
        <v>0</v>
      </c>
      <c r="I38" s="55">
        <f t="shared" si="9"/>
        <v>0</v>
      </c>
      <c r="J38" s="54">
        <f t="shared" si="8"/>
        <v>0</v>
      </c>
    </row>
    <row r="39" spans="1:10" ht="13.2" x14ac:dyDescent="0.25">
      <c r="A39" s="53" t="s">
        <v>46</v>
      </c>
      <c r="B39" s="57">
        <v>17699.372645527099</v>
      </c>
      <c r="C39" s="58">
        <v>0</v>
      </c>
      <c r="D39" s="54">
        <f t="shared" si="5"/>
        <v>0</v>
      </c>
      <c r="E39" s="58">
        <v>0</v>
      </c>
      <c r="F39" s="54">
        <f t="shared" si="6"/>
        <v>0</v>
      </c>
      <c r="G39" s="58">
        <v>0</v>
      </c>
      <c r="H39" s="54">
        <f t="shared" si="7"/>
        <v>0</v>
      </c>
      <c r="I39" s="55">
        <f t="shared" si="9"/>
        <v>0</v>
      </c>
      <c r="J39" s="54">
        <f t="shared" si="8"/>
        <v>0</v>
      </c>
    </row>
    <row r="40" spans="1:10" ht="13.2" x14ac:dyDescent="0.25">
      <c r="A40" s="53" t="s">
        <v>47</v>
      </c>
      <c r="B40" s="57">
        <v>224857985.114838</v>
      </c>
      <c r="C40" s="58">
        <v>108287738.7073804</v>
      </c>
      <c r="D40" s="54">
        <f t="shared" si="5"/>
        <v>0.48158280281697086</v>
      </c>
      <c r="E40" s="58">
        <v>35177151.02604001</v>
      </c>
      <c r="F40" s="54">
        <f t="shared" si="6"/>
        <v>0.1564416358532901</v>
      </c>
      <c r="G40" s="58">
        <v>4219780.9545605481</v>
      </c>
      <c r="H40" s="54">
        <f t="shared" si="7"/>
        <v>1.8766426962357814E-2</v>
      </c>
      <c r="I40" s="55">
        <f t="shared" si="9"/>
        <v>147684670.68798095</v>
      </c>
      <c r="J40" s="54">
        <f t="shared" si="8"/>
        <v>0.65679086563261868</v>
      </c>
    </row>
    <row r="41" spans="1:10" ht="13.2" x14ac:dyDescent="0.25">
      <c r="A41" s="53" t="s">
        <v>48</v>
      </c>
      <c r="B41" s="57">
        <v>9836.2438678219896</v>
      </c>
      <c r="C41" s="58">
        <v>0</v>
      </c>
      <c r="D41" s="54">
        <f t="shared" si="5"/>
        <v>0</v>
      </c>
      <c r="E41" s="58">
        <v>0</v>
      </c>
      <c r="F41" s="54">
        <f t="shared" si="6"/>
        <v>0</v>
      </c>
      <c r="G41" s="58">
        <v>0</v>
      </c>
      <c r="H41" s="54">
        <f t="shared" si="7"/>
        <v>0</v>
      </c>
      <c r="I41" s="55">
        <f t="shared" si="9"/>
        <v>0</v>
      </c>
      <c r="J41" s="54">
        <f t="shared" si="8"/>
        <v>0</v>
      </c>
    </row>
    <row r="42" spans="1:10" ht="13.2" x14ac:dyDescent="0.25">
      <c r="A42" s="53" t="s">
        <v>49</v>
      </c>
      <c r="B42" s="57">
        <v>8952248.0158249103</v>
      </c>
      <c r="C42" s="58">
        <v>5421783.2169076502</v>
      </c>
      <c r="D42" s="54">
        <f t="shared" si="5"/>
        <v>0.60563371427194057</v>
      </c>
      <c r="E42" s="58">
        <v>1701517.3962704181</v>
      </c>
      <c r="F42" s="54">
        <f t="shared" si="6"/>
        <v>0.19006593575855379</v>
      </c>
      <c r="G42" s="58">
        <v>427201.59932067711</v>
      </c>
      <c r="H42" s="54">
        <f t="shared" si="7"/>
        <v>4.7720036192642541E-2</v>
      </c>
      <c r="I42" s="55">
        <f t="shared" si="9"/>
        <v>7550502.2124987459</v>
      </c>
      <c r="J42" s="54">
        <f t="shared" si="8"/>
        <v>0.8434196862231369</v>
      </c>
    </row>
    <row r="43" spans="1:10" ht="13.2" x14ac:dyDescent="0.25">
      <c r="A43" s="53" t="s">
        <v>50</v>
      </c>
      <c r="B43" s="57">
        <v>97675685.472564504</v>
      </c>
      <c r="C43" s="58">
        <v>1384118.714299798</v>
      </c>
      <c r="D43" s="54">
        <f t="shared" si="5"/>
        <v>1.4170555421272926E-2</v>
      </c>
      <c r="E43" s="58">
        <v>40696406.971202783</v>
      </c>
      <c r="F43" s="54">
        <f t="shared" si="6"/>
        <v>0.41664828636020923</v>
      </c>
      <c r="G43" s="58">
        <v>6310923.4026169032</v>
      </c>
      <c r="H43" s="54">
        <f t="shared" si="7"/>
        <v>6.4610996811376747E-2</v>
      </c>
      <c r="I43" s="55">
        <f t="shared" si="9"/>
        <v>48391449.088119484</v>
      </c>
      <c r="J43" s="54">
        <f t="shared" si="8"/>
        <v>0.49542983859285888</v>
      </c>
    </row>
    <row r="44" spans="1:10" ht="13.2" x14ac:dyDescent="0.25">
      <c r="A44" s="53" t="s">
        <v>51</v>
      </c>
      <c r="B44" s="57">
        <v>48706694.413686201</v>
      </c>
      <c r="C44" s="58">
        <v>0</v>
      </c>
      <c r="D44" s="54">
        <f t="shared" si="5"/>
        <v>0</v>
      </c>
      <c r="E44" s="58">
        <v>0</v>
      </c>
      <c r="F44" s="54">
        <f t="shared" si="6"/>
        <v>0</v>
      </c>
      <c r="G44" s="58">
        <v>0</v>
      </c>
      <c r="H44" s="54">
        <f t="shared" si="7"/>
        <v>0</v>
      </c>
      <c r="I44" s="55">
        <f t="shared" si="9"/>
        <v>0</v>
      </c>
      <c r="J44" s="54">
        <f t="shared" si="8"/>
        <v>0</v>
      </c>
    </row>
    <row r="45" spans="1:10" ht="13.2" x14ac:dyDescent="0.25">
      <c r="A45" s="53" t="s">
        <v>52</v>
      </c>
      <c r="B45" s="57">
        <v>140152079.24341801</v>
      </c>
      <c r="C45" s="58">
        <v>846.68691399879754</v>
      </c>
      <c r="D45" s="54">
        <f t="shared" si="5"/>
        <v>6.0412012334705382E-6</v>
      </c>
      <c r="E45" s="58">
        <v>336.37408158183098</v>
      </c>
      <c r="F45" s="54">
        <f t="shared" si="6"/>
        <v>2.4000648680895557E-6</v>
      </c>
      <c r="G45" s="58">
        <v>0</v>
      </c>
      <c r="H45" s="54">
        <f t="shared" si="7"/>
        <v>0</v>
      </c>
      <c r="I45" s="55">
        <f t="shared" si="9"/>
        <v>1183.0609955806285</v>
      </c>
      <c r="J45" s="54">
        <f t="shared" si="8"/>
        <v>8.4412661015600943E-6</v>
      </c>
    </row>
    <row r="46" spans="1:10" ht="13.2" x14ac:dyDescent="0.25">
      <c r="A46" s="53" t="s">
        <v>53</v>
      </c>
      <c r="B46" s="57">
        <v>174740.821782107</v>
      </c>
      <c r="C46" s="58">
        <v>0</v>
      </c>
      <c r="D46" s="54">
        <f t="shared" si="5"/>
        <v>0</v>
      </c>
      <c r="E46" s="58">
        <v>0</v>
      </c>
      <c r="F46" s="54">
        <f t="shared" si="6"/>
        <v>0</v>
      </c>
      <c r="G46" s="58">
        <v>0</v>
      </c>
      <c r="H46" s="54">
        <f t="shared" si="7"/>
        <v>0</v>
      </c>
      <c r="I46" s="55">
        <f t="shared" si="9"/>
        <v>0</v>
      </c>
      <c r="J46" s="54">
        <f t="shared" si="8"/>
        <v>0</v>
      </c>
    </row>
    <row r="47" spans="1:10" ht="13.2" x14ac:dyDescent="0.25">
      <c r="A47" s="53" t="s">
        <v>54</v>
      </c>
      <c r="B47" s="57" t="s">
        <v>36</v>
      </c>
      <c r="C47" s="58" t="s">
        <v>36</v>
      </c>
      <c r="D47" s="55" t="s">
        <v>36</v>
      </c>
      <c r="E47" s="71" t="s">
        <v>36</v>
      </c>
      <c r="F47" s="55" t="s">
        <v>36</v>
      </c>
      <c r="G47" s="71" t="s">
        <v>36</v>
      </c>
      <c r="H47" s="55" t="s">
        <v>36</v>
      </c>
      <c r="I47" s="55">
        <f t="shared" si="9"/>
        <v>0</v>
      </c>
      <c r="J47" s="55" t="s">
        <v>36</v>
      </c>
    </row>
    <row r="48" spans="1:10" ht="13.2" x14ac:dyDescent="0.25">
      <c r="A48" s="53" t="s">
        <v>55</v>
      </c>
      <c r="B48" s="57">
        <v>487438.36381501099</v>
      </c>
      <c r="C48" s="58">
        <v>0</v>
      </c>
      <c r="D48" s="54">
        <f t="shared" ref="D48:D60" si="10">C48/B48</f>
        <v>0</v>
      </c>
      <c r="E48" s="58">
        <v>0</v>
      </c>
      <c r="F48" s="54">
        <f t="shared" ref="F48:F60" si="11">E48/B48</f>
        <v>0</v>
      </c>
      <c r="G48" s="58">
        <v>0</v>
      </c>
      <c r="H48" s="54">
        <f t="shared" ref="H48:H60" si="12">G48/B48</f>
        <v>0</v>
      </c>
      <c r="I48" s="55">
        <f t="shared" si="9"/>
        <v>0</v>
      </c>
      <c r="J48" s="54">
        <f t="shared" ref="J48:J60" si="13">I48/B48</f>
        <v>0</v>
      </c>
    </row>
    <row r="49" spans="1:10" ht="13.2" x14ac:dyDescent="0.25">
      <c r="A49" s="53" t="s">
        <v>56</v>
      </c>
      <c r="B49" s="57">
        <v>20550766.345709398</v>
      </c>
      <c r="C49" s="58">
        <v>0</v>
      </c>
      <c r="D49" s="54">
        <f t="shared" si="10"/>
        <v>0</v>
      </c>
      <c r="E49" s="58">
        <v>0</v>
      </c>
      <c r="F49" s="54">
        <f t="shared" si="11"/>
        <v>0</v>
      </c>
      <c r="G49" s="58">
        <v>0</v>
      </c>
      <c r="H49" s="54">
        <f t="shared" si="12"/>
        <v>0</v>
      </c>
      <c r="I49" s="55">
        <f t="shared" si="9"/>
        <v>0</v>
      </c>
      <c r="J49" s="54">
        <f t="shared" si="13"/>
        <v>0</v>
      </c>
    </row>
    <row r="50" spans="1:10" ht="13.2" x14ac:dyDescent="0.25">
      <c r="A50" s="53" t="s">
        <v>57</v>
      </c>
      <c r="B50" s="57">
        <v>9284581.9996050205</v>
      </c>
      <c r="C50" s="58">
        <v>1019271.502918005</v>
      </c>
      <c r="D50" s="54">
        <f t="shared" si="10"/>
        <v>0.10978108685575358</v>
      </c>
      <c r="E50" s="58">
        <v>8096982.4075918905</v>
      </c>
      <c r="F50" s="54">
        <f t="shared" si="11"/>
        <v>0.87208906205323489</v>
      </c>
      <c r="G50" s="58">
        <v>302.696081747883</v>
      </c>
      <c r="H50" s="54">
        <f t="shared" si="12"/>
        <v>3.2602015013789539E-5</v>
      </c>
      <c r="I50" s="55">
        <f t="shared" si="9"/>
        <v>9116556.6065916438</v>
      </c>
      <c r="J50" s="54">
        <f t="shared" si="13"/>
        <v>0.98190275092400237</v>
      </c>
    </row>
    <row r="51" spans="1:10" ht="13.2" x14ac:dyDescent="0.25">
      <c r="A51" s="53" t="s">
        <v>58</v>
      </c>
      <c r="B51" s="57">
        <v>74378308.562437594</v>
      </c>
      <c r="C51" s="58">
        <v>24579.55232262611</v>
      </c>
      <c r="D51" s="54">
        <f t="shared" si="10"/>
        <v>3.3046667499829691E-4</v>
      </c>
      <c r="E51" s="58">
        <v>57340.780628204353</v>
      </c>
      <c r="F51" s="54">
        <f t="shared" si="11"/>
        <v>7.7093418412532298E-4</v>
      </c>
      <c r="G51" s="58">
        <v>0</v>
      </c>
      <c r="H51" s="54">
        <f t="shared" si="12"/>
        <v>0</v>
      </c>
      <c r="I51" s="55">
        <f t="shared" si="9"/>
        <v>81920.33295083046</v>
      </c>
      <c r="J51" s="54">
        <f t="shared" si="13"/>
        <v>1.1014008591236199E-3</v>
      </c>
    </row>
    <row r="52" spans="1:10" ht="13.2" x14ac:dyDescent="0.25">
      <c r="A52" s="53" t="s">
        <v>59</v>
      </c>
      <c r="B52" s="57">
        <v>1382042.2204135901</v>
      </c>
      <c r="C52" s="58">
        <v>669515.60723203421</v>
      </c>
      <c r="D52" s="54">
        <f t="shared" si="10"/>
        <v>0.48443932995887412</v>
      </c>
      <c r="E52" s="58">
        <v>323196.19181537628</v>
      </c>
      <c r="F52" s="54">
        <f t="shared" si="11"/>
        <v>0.23385406541245649</v>
      </c>
      <c r="G52" s="58">
        <v>0</v>
      </c>
      <c r="H52" s="54">
        <f t="shared" si="12"/>
        <v>0</v>
      </c>
      <c r="I52" s="55">
        <f t="shared" si="9"/>
        <v>992711.79904741049</v>
      </c>
      <c r="J52" s="54">
        <f t="shared" si="13"/>
        <v>0.71829339537133063</v>
      </c>
    </row>
    <row r="53" spans="1:10" ht="13.2" x14ac:dyDescent="0.25">
      <c r="A53" s="53" t="s">
        <v>60</v>
      </c>
      <c r="B53" s="57">
        <v>43478.664098051697</v>
      </c>
      <c r="C53" s="58">
        <v>0</v>
      </c>
      <c r="D53" s="54">
        <f t="shared" si="10"/>
        <v>0</v>
      </c>
      <c r="E53" s="58">
        <v>0</v>
      </c>
      <c r="F53" s="54">
        <f t="shared" si="11"/>
        <v>0</v>
      </c>
      <c r="G53" s="58">
        <v>0</v>
      </c>
      <c r="H53" s="54">
        <f t="shared" si="12"/>
        <v>0</v>
      </c>
      <c r="I53" s="55">
        <f t="shared" si="9"/>
        <v>0</v>
      </c>
      <c r="J53" s="54">
        <f t="shared" si="13"/>
        <v>0</v>
      </c>
    </row>
    <row r="54" spans="1:10" ht="13.2" x14ac:dyDescent="0.25">
      <c r="A54" s="53" t="s">
        <v>61</v>
      </c>
      <c r="B54" s="57">
        <v>76232945.908313707</v>
      </c>
      <c r="C54" s="58">
        <v>0</v>
      </c>
      <c r="D54" s="54">
        <f t="shared" si="10"/>
        <v>0</v>
      </c>
      <c r="E54" s="58">
        <v>0</v>
      </c>
      <c r="F54" s="54">
        <f t="shared" si="11"/>
        <v>0</v>
      </c>
      <c r="G54" s="58">
        <v>0</v>
      </c>
      <c r="H54" s="54">
        <f t="shared" si="12"/>
        <v>0</v>
      </c>
      <c r="I54" s="55">
        <f t="shared" si="9"/>
        <v>0</v>
      </c>
      <c r="J54" s="54">
        <f t="shared" si="13"/>
        <v>0</v>
      </c>
    </row>
    <row r="55" spans="1:10" ht="13.2" x14ac:dyDescent="0.25">
      <c r="A55" s="53" t="s">
        <v>62</v>
      </c>
      <c r="B55" s="57">
        <v>10034324.519271901</v>
      </c>
      <c r="C55" s="58">
        <v>1101207.26168634</v>
      </c>
      <c r="D55" s="54">
        <f t="shared" si="10"/>
        <v>0.10974403504404943</v>
      </c>
      <c r="E55" s="58">
        <v>116718.03717372569</v>
      </c>
      <c r="F55" s="54">
        <f t="shared" si="11"/>
        <v>1.1631877855809556E-2</v>
      </c>
      <c r="G55" s="58">
        <v>0</v>
      </c>
      <c r="H55" s="54">
        <f t="shared" si="12"/>
        <v>0</v>
      </c>
      <c r="I55" s="55">
        <f t="shared" si="9"/>
        <v>1217925.2988600656</v>
      </c>
      <c r="J55" s="54">
        <f t="shared" si="13"/>
        <v>0.12137591289985898</v>
      </c>
    </row>
    <row r="56" spans="1:10" ht="13.2" x14ac:dyDescent="0.25">
      <c r="A56" s="53" t="s">
        <v>63</v>
      </c>
      <c r="B56" s="57">
        <v>10.387825813144399</v>
      </c>
      <c r="C56" s="58">
        <v>0</v>
      </c>
      <c r="D56" s="54">
        <f t="shared" si="10"/>
        <v>0</v>
      </c>
      <c r="E56" s="58">
        <v>0</v>
      </c>
      <c r="F56" s="54">
        <f t="shared" si="11"/>
        <v>0</v>
      </c>
      <c r="G56" s="58">
        <v>0</v>
      </c>
      <c r="H56" s="54">
        <f t="shared" si="12"/>
        <v>0</v>
      </c>
      <c r="I56" s="55">
        <f t="shared" si="9"/>
        <v>0</v>
      </c>
      <c r="J56" s="54">
        <f t="shared" si="13"/>
        <v>0</v>
      </c>
    </row>
    <row r="57" spans="1:10" ht="13.2" x14ac:dyDescent="0.25">
      <c r="A57" s="53" t="s">
        <v>64</v>
      </c>
      <c r="B57" s="57">
        <v>32939238.330004498</v>
      </c>
      <c r="C57" s="58">
        <v>5686721.2415920049</v>
      </c>
      <c r="D57" s="54">
        <f t="shared" si="10"/>
        <v>0.17264276680046803</v>
      </c>
      <c r="E57" s="58">
        <v>256852.82973742491</v>
      </c>
      <c r="F57" s="54">
        <f t="shared" si="11"/>
        <v>7.7977768388000799E-3</v>
      </c>
      <c r="G57" s="58">
        <v>0</v>
      </c>
      <c r="H57" s="54">
        <f t="shared" si="12"/>
        <v>0</v>
      </c>
      <c r="I57" s="55">
        <f t="shared" si="9"/>
        <v>5943574.0713294297</v>
      </c>
      <c r="J57" s="54">
        <f t="shared" si="13"/>
        <v>0.18044054363926812</v>
      </c>
    </row>
    <row r="58" spans="1:10" ht="13.2" x14ac:dyDescent="0.25">
      <c r="A58" s="53" t="s">
        <v>65</v>
      </c>
      <c r="B58" s="57">
        <v>209700.60974617599</v>
      </c>
      <c r="C58" s="58">
        <v>0</v>
      </c>
      <c r="D58" s="54">
        <f t="shared" si="10"/>
        <v>0</v>
      </c>
      <c r="E58" s="58">
        <v>9527.6554479771221</v>
      </c>
      <c r="F58" s="54">
        <f t="shared" si="11"/>
        <v>4.5434562443616662E-2</v>
      </c>
      <c r="G58" s="58">
        <v>194595.6262299768</v>
      </c>
      <c r="H58" s="54">
        <f t="shared" si="12"/>
        <v>0.92796881451855362</v>
      </c>
      <c r="I58" s="55">
        <f t="shared" si="9"/>
        <v>204123.28167795393</v>
      </c>
      <c r="J58" s="54">
        <f t="shared" si="13"/>
        <v>0.97340337696217039</v>
      </c>
    </row>
    <row r="59" spans="1:10" ht="13.2" x14ac:dyDescent="0.25">
      <c r="A59" s="53" t="s">
        <v>66</v>
      </c>
      <c r="B59" s="57">
        <v>97067307.613858894</v>
      </c>
      <c r="C59" s="58">
        <v>2803630.5432296991</v>
      </c>
      <c r="D59" s="54">
        <f t="shared" si="10"/>
        <v>2.8883365699013244E-2</v>
      </c>
      <c r="E59" s="58">
        <v>28677.751592278481</v>
      </c>
      <c r="F59" s="54">
        <f t="shared" si="11"/>
        <v>2.9544191857428198E-4</v>
      </c>
      <c r="G59" s="58">
        <v>0</v>
      </c>
      <c r="H59" s="54">
        <f t="shared" si="12"/>
        <v>0</v>
      </c>
      <c r="I59" s="55">
        <f t="shared" si="9"/>
        <v>2832308.2948219776</v>
      </c>
      <c r="J59" s="54">
        <f t="shared" si="13"/>
        <v>2.9178807617587527E-2</v>
      </c>
    </row>
    <row r="60" spans="1:10" s="18" customFormat="1" ht="13.2" x14ac:dyDescent="0.25">
      <c r="A60" s="18" t="s">
        <v>74</v>
      </c>
      <c r="B60" s="59">
        <f>SUM(B4:B59)</f>
        <v>4569499290.5805607</v>
      </c>
      <c r="C60" s="19">
        <f>SUM(C4:C59)</f>
        <v>510847016.61585027</v>
      </c>
      <c r="D60" s="20">
        <f t="shared" si="10"/>
        <v>0.11179496573484456</v>
      </c>
      <c r="E60" s="19">
        <f>SUM(E4:E59)</f>
        <v>167176738.57452676</v>
      </c>
      <c r="F60" s="20">
        <f t="shared" si="11"/>
        <v>3.6585351685936414E-2</v>
      </c>
      <c r="G60" s="19">
        <f>SUM(G4:G59)</f>
        <v>11319473.968617607</v>
      </c>
      <c r="H60" s="20">
        <f t="shared" si="12"/>
        <v>2.4771803755285087E-3</v>
      </c>
      <c r="I60" s="19">
        <f>SUM(I4:I59)</f>
        <v>689343229.15899479</v>
      </c>
      <c r="J60" s="20">
        <f t="shared" si="13"/>
        <v>0.1508574977963095</v>
      </c>
    </row>
    <row r="61" spans="1:10" ht="13.2" x14ac:dyDescent="0.25">
      <c r="A61" s="1"/>
      <c r="B61" s="56" t="s">
        <v>8</v>
      </c>
      <c r="C61" s="17" t="s">
        <v>8</v>
      </c>
      <c r="D61" s="3" t="s">
        <v>9</v>
      </c>
      <c r="E61" s="17" t="s">
        <v>8</v>
      </c>
      <c r="F61" s="3" t="s">
        <v>9</v>
      </c>
      <c r="G61" s="17" t="s">
        <v>8</v>
      </c>
      <c r="H61" s="3"/>
      <c r="I61" s="17" t="s">
        <v>8</v>
      </c>
      <c r="J61" s="3" t="s">
        <v>9</v>
      </c>
    </row>
    <row r="62" spans="1:10" ht="84.6" customHeight="1" x14ac:dyDescent="0.25">
      <c r="A62" s="1"/>
      <c r="B62" s="56" t="s">
        <v>1</v>
      </c>
      <c r="C62" s="130" t="s">
        <v>87</v>
      </c>
      <c r="D62" s="130"/>
      <c r="E62" s="131" t="s">
        <v>88</v>
      </c>
      <c r="F62" s="131"/>
      <c r="G62" s="132" t="s">
        <v>89</v>
      </c>
      <c r="H62" s="132"/>
      <c r="I62" s="139" t="s">
        <v>90</v>
      </c>
      <c r="J62" s="139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F99F-7A3C-4F4C-A4CC-6310AF8E44BB}">
  <dimension ref="A1:J62"/>
  <sheetViews>
    <sheetView topLeftCell="A49" zoomScale="85" zoomScaleNormal="85" workbookViewId="0">
      <selection activeCell="I4" sqref="I4:I60"/>
    </sheetView>
  </sheetViews>
  <sheetFormatPr defaultColWidth="8.88671875" defaultRowHeight="14.4" x14ac:dyDescent="0.3"/>
  <cols>
    <col min="1" max="1" width="33" style="25" bestFit="1" customWidth="1"/>
    <col min="2" max="3" width="14.5546875" style="26" customWidth="1"/>
    <col min="4" max="4" width="8.5546875" style="27" customWidth="1"/>
    <col min="5" max="5" width="14.5546875" style="26" customWidth="1"/>
    <col min="6" max="6" width="8.5546875" style="27" customWidth="1"/>
    <col min="7" max="7" width="14.5546875" style="26" customWidth="1"/>
    <col min="8" max="8" width="8.5546875" style="27" customWidth="1"/>
    <col min="9" max="9" width="14.5546875" style="26" customWidth="1"/>
    <col min="10" max="10" width="8.5546875" style="27" customWidth="1"/>
    <col min="11" max="16384" width="8.88671875" style="25"/>
  </cols>
  <sheetData>
    <row r="1" spans="1:10" s="21" customFormat="1" ht="51" customHeight="1" x14ac:dyDescent="0.3">
      <c r="A1" s="122" t="s">
        <v>0</v>
      </c>
      <c r="B1" s="22" t="s">
        <v>91</v>
      </c>
      <c r="C1" s="140" t="s">
        <v>92</v>
      </c>
      <c r="D1" s="140"/>
      <c r="E1" s="141" t="s">
        <v>93</v>
      </c>
      <c r="F1" s="141"/>
      <c r="G1" s="142" t="s">
        <v>94</v>
      </c>
      <c r="H1" s="142"/>
      <c r="I1" s="143" t="s">
        <v>95</v>
      </c>
      <c r="J1" s="143"/>
    </row>
    <row r="2" spans="1:10" s="21" customFormat="1" ht="13.2" x14ac:dyDescent="0.3">
      <c r="A2" s="2" t="s">
        <v>68</v>
      </c>
      <c r="B2" s="122">
        <v>2021</v>
      </c>
      <c r="C2" s="144">
        <v>250</v>
      </c>
      <c r="D2" s="144"/>
      <c r="E2" s="144">
        <v>250</v>
      </c>
      <c r="F2" s="144"/>
      <c r="G2" s="144">
        <v>250</v>
      </c>
      <c r="H2" s="144"/>
      <c r="I2" s="144">
        <v>250</v>
      </c>
      <c r="J2" s="144"/>
    </row>
    <row r="3" spans="1:10" s="21" customFormat="1" ht="13.2" x14ac:dyDescent="0.3">
      <c r="A3" s="23" t="s">
        <v>7</v>
      </c>
      <c r="B3" s="22" t="s">
        <v>96</v>
      </c>
      <c r="C3" s="22" t="s">
        <v>96</v>
      </c>
      <c r="D3" s="24" t="s">
        <v>9</v>
      </c>
      <c r="E3" s="22" t="s">
        <v>96</v>
      </c>
      <c r="F3" s="24" t="s">
        <v>9</v>
      </c>
      <c r="G3" s="22" t="s">
        <v>96</v>
      </c>
      <c r="H3" s="24" t="s">
        <v>9</v>
      </c>
      <c r="I3" s="22" t="s">
        <v>96</v>
      </c>
      <c r="J3" s="24" t="s">
        <v>9</v>
      </c>
    </row>
    <row r="4" spans="1:10" x14ac:dyDescent="0.3">
      <c r="A4" s="72" t="s">
        <v>10</v>
      </c>
      <c r="B4" s="58">
        <v>110</v>
      </c>
      <c r="C4" s="58">
        <v>91</v>
      </c>
      <c r="D4" s="73">
        <f>C4/B4</f>
        <v>0.82727272727272727</v>
      </c>
      <c r="E4" s="58">
        <v>3</v>
      </c>
      <c r="F4" s="73">
        <f>E4/B4</f>
        <v>2.7272727272727271E-2</v>
      </c>
      <c r="G4" s="58">
        <v>0</v>
      </c>
      <c r="H4" s="73">
        <f>G4/B4</f>
        <v>0</v>
      </c>
      <c r="I4" s="55">
        <f t="shared" ref="I4:I35" si="0">SUM(C4,E4,G4)</f>
        <v>94</v>
      </c>
      <c r="J4" s="73">
        <f>I4/B4</f>
        <v>0.8545454545454545</v>
      </c>
    </row>
    <row r="5" spans="1:10" x14ac:dyDescent="0.3">
      <c r="A5" s="72" t="s">
        <v>11</v>
      </c>
      <c r="B5" s="58" t="s">
        <v>36</v>
      </c>
      <c r="C5" s="58" t="s">
        <v>36</v>
      </c>
      <c r="D5" s="74" t="s">
        <v>36</v>
      </c>
      <c r="E5" s="58" t="s">
        <v>36</v>
      </c>
      <c r="F5" s="74" t="s">
        <v>36</v>
      </c>
      <c r="G5" s="58" t="s">
        <v>36</v>
      </c>
      <c r="H5" s="74" t="s">
        <v>36</v>
      </c>
      <c r="I5" s="55">
        <f t="shared" si="0"/>
        <v>0</v>
      </c>
      <c r="J5" s="74" t="s">
        <v>36</v>
      </c>
    </row>
    <row r="6" spans="1:10" x14ac:dyDescent="0.3">
      <c r="A6" s="72" t="s">
        <v>12</v>
      </c>
      <c r="B6" s="58">
        <v>184</v>
      </c>
      <c r="C6" s="58">
        <v>172</v>
      </c>
      <c r="D6" s="73">
        <f t="shared" ref="D6:D33" si="1">C6/B6</f>
        <v>0.93478260869565222</v>
      </c>
      <c r="E6" s="58">
        <v>12</v>
      </c>
      <c r="F6" s="73">
        <f t="shared" ref="F6:F33" si="2">E6/B6</f>
        <v>6.5217391304347824E-2</v>
      </c>
      <c r="G6" s="58">
        <v>0</v>
      </c>
      <c r="H6" s="73">
        <f t="shared" ref="H6:H33" si="3">G6/B6</f>
        <v>0</v>
      </c>
      <c r="I6" s="55">
        <f t="shared" si="0"/>
        <v>184</v>
      </c>
      <c r="J6" s="73">
        <f t="shared" ref="J6:J33" si="4">I6/B6</f>
        <v>1</v>
      </c>
    </row>
    <row r="7" spans="1:10" x14ac:dyDescent="0.3">
      <c r="A7" s="72" t="s">
        <v>13</v>
      </c>
      <c r="B7" s="58">
        <v>1009</v>
      </c>
      <c r="C7" s="58">
        <v>2</v>
      </c>
      <c r="D7" s="73">
        <f t="shared" si="1"/>
        <v>1.9821605550049554E-3</v>
      </c>
      <c r="E7" s="58">
        <v>0</v>
      </c>
      <c r="F7" s="73">
        <f t="shared" si="2"/>
        <v>0</v>
      </c>
      <c r="G7" s="58">
        <v>0</v>
      </c>
      <c r="H7" s="73">
        <f t="shared" si="3"/>
        <v>0</v>
      </c>
      <c r="I7" s="55">
        <f t="shared" si="0"/>
        <v>2</v>
      </c>
      <c r="J7" s="73">
        <f t="shared" si="4"/>
        <v>1.9821605550049554E-3</v>
      </c>
    </row>
    <row r="8" spans="1:10" x14ac:dyDescent="0.3">
      <c r="A8" s="72" t="s">
        <v>14</v>
      </c>
      <c r="B8" s="58">
        <v>725</v>
      </c>
      <c r="C8" s="58">
        <v>201</v>
      </c>
      <c r="D8" s="73">
        <f t="shared" si="1"/>
        <v>0.27724137931034482</v>
      </c>
      <c r="E8" s="58">
        <v>0</v>
      </c>
      <c r="F8" s="73">
        <f t="shared" si="2"/>
        <v>0</v>
      </c>
      <c r="G8" s="58">
        <v>0</v>
      </c>
      <c r="H8" s="73">
        <f t="shared" si="3"/>
        <v>0</v>
      </c>
      <c r="I8" s="55">
        <f t="shared" si="0"/>
        <v>201</v>
      </c>
      <c r="J8" s="73">
        <f t="shared" si="4"/>
        <v>0.27724137931034482</v>
      </c>
    </row>
    <row r="9" spans="1:10" x14ac:dyDescent="0.3">
      <c r="A9" s="72" t="s">
        <v>15</v>
      </c>
      <c r="B9" s="58">
        <v>2484</v>
      </c>
      <c r="C9" s="58">
        <v>863</v>
      </c>
      <c r="D9" s="73">
        <f t="shared" si="1"/>
        <v>0.34742351046698872</v>
      </c>
      <c r="E9" s="58">
        <v>0</v>
      </c>
      <c r="F9" s="73">
        <f t="shared" si="2"/>
        <v>0</v>
      </c>
      <c r="G9" s="58">
        <v>0</v>
      </c>
      <c r="H9" s="73">
        <f t="shared" si="3"/>
        <v>0</v>
      </c>
      <c r="I9" s="55">
        <f t="shared" si="0"/>
        <v>863</v>
      </c>
      <c r="J9" s="73">
        <f t="shared" si="4"/>
        <v>0.34742351046698872</v>
      </c>
    </row>
    <row r="10" spans="1:10" x14ac:dyDescent="0.3">
      <c r="A10" s="72" t="s">
        <v>16</v>
      </c>
      <c r="B10" s="58">
        <v>33</v>
      </c>
      <c r="C10" s="58">
        <v>1</v>
      </c>
      <c r="D10" s="73">
        <f t="shared" si="1"/>
        <v>3.0303030303030304E-2</v>
      </c>
      <c r="E10" s="58">
        <v>0</v>
      </c>
      <c r="F10" s="73">
        <f t="shared" si="2"/>
        <v>0</v>
      </c>
      <c r="G10" s="58">
        <v>0</v>
      </c>
      <c r="H10" s="73">
        <f t="shared" si="3"/>
        <v>0</v>
      </c>
      <c r="I10" s="55">
        <f t="shared" si="0"/>
        <v>1</v>
      </c>
      <c r="J10" s="73">
        <f t="shared" si="4"/>
        <v>3.0303030303030304E-2</v>
      </c>
    </row>
    <row r="11" spans="1:10" x14ac:dyDescent="0.3">
      <c r="A11" s="72" t="s">
        <v>17</v>
      </c>
      <c r="B11" s="58">
        <v>52</v>
      </c>
      <c r="C11" s="58">
        <v>0</v>
      </c>
      <c r="D11" s="73">
        <f t="shared" si="1"/>
        <v>0</v>
      </c>
      <c r="E11" s="58">
        <v>0</v>
      </c>
      <c r="F11" s="73">
        <f t="shared" si="2"/>
        <v>0</v>
      </c>
      <c r="G11" s="58">
        <v>0</v>
      </c>
      <c r="H11" s="73">
        <f t="shared" si="3"/>
        <v>0</v>
      </c>
      <c r="I11" s="55">
        <f t="shared" si="0"/>
        <v>0</v>
      </c>
      <c r="J11" s="73">
        <f t="shared" si="4"/>
        <v>0</v>
      </c>
    </row>
    <row r="12" spans="1:10" x14ac:dyDescent="0.3">
      <c r="A12" s="72" t="s">
        <v>18</v>
      </c>
      <c r="B12" s="58">
        <v>347</v>
      </c>
      <c r="C12" s="58">
        <v>0</v>
      </c>
      <c r="D12" s="73">
        <f t="shared" si="1"/>
        <v>0</v>
      </c>
      <c r="E12" s="58">
        <v>0</v>
      </c>
      <c r="F12" s="73">
        <f t="shared" si="2"/>
        <v>0</v>
      </c>
      <c r="G12" s="58">
        <v>0</v>
      </c>
      <c r="H12" s="73">
        <f t="shared" si="3"/>
        <v>0</v>
      </c>
      <c r="I12" s="55">
        <f t="shared" si="0"/>
        <v>0</v>
      </c>
      <c r="J12" s="73">
        <f t="shared" si="4"/>
        <v>0</v>
      </c>
    </row>
    <row r="13" spans="1:10" x14ac:dyDescent="0.3">
      <c r="A13" s="72" t="s">
        <v>19</v>
      </c>
      <c r="B13" s="58">
        <v>2588</v>
      </c>
      <c r="C13" s="58">
        <v>321</v>
      </c>
      <c r="D13" s="73">
        <f t="shared" si="1"/>
        <v>0.12403400309119011</v>
      </c>
      <c r="E13" s="58">
        <v>78</v>
      </c>
      <c r="F13" s="73">
        <f t="shared" si="2"/>
        <v>3.0139103554868624E-2</v>
      </c>
      <c r="G13" s="58">
        <v>0</v>
      </c>
      <c r="H13" s="73">
        <f t="shared" si="3"/>
        <v>0</v>
      </c>
      <c r="I13" s="55">
        <f t="shared" si="0"/>
        <v>399</v>
      </c>
      <c r="J13" s="73">
        <f t="shared" si="4"/>
        <v>0.15417310664605874</v>
      </c>
    </row>
    <row r="14" spans="1:10" x14ac:dyDescent="0.3">
      <c r="A14" s="72" t="s">
        <v>20</v>
      </c>
      <c r="B14" s="58">
        <v>2</v>
      </c>
      <c r="C14" s="58">
        <v>0</v>
      </c>
      <c r="D14" s="73">
        <f t="shared" si="1"/>
        <v>0</v>
      </c>
      <c r="E14" s="58">
        <v>0</v>
      </c>
      <c r="F14" s="73">
        <f t="shared" si="2"/>
        <v>0</v>
      </c>
      <c r="G14" s="58">
        <v>0</v>
      </c>
      <c r="H14" s="73">
        <f t="shared" si="3"/>
        <v>0</v>
      </c>
      <c r="I14" s="55">
        <f t="shared" si="0"/>
        <v>0</v>
      </c>
      <c r="J14" s="73">
        <f t="shared" si="4"/>
        <v>0</v>
      </c>
    </row>
    <row r="15" spans="1:10" x14ac:dyDescent="0.3">
      <c r="A15" s="72" t="s">
        <v>21</v>
      </c>
      <c r="B15" s="58">
        <v>17</v>
      </c>
      <c r="C15" s="58">
        <v>0</v>
      </c>
      <c r="D15" s="73">
        <f t="shared" si="1"/>
        <v>0</v>
      </c>
      <c r="E15" s="58">
        <v>0</v>
      </c>
      <c r="F15" s="73">
        <f t="shared" si="2"/>
        <v>0</v>
      </c>
      <c r="G15" s="58">
        <v>0</v>
      </c>
      <c r="H15" s="73">
        <f t="shared" si="3"/>
        <v>0</v>
      </c>
      <c r="I15" s="55">
        <f t="shared" si="0"/>
        <v>0</v>
      </c>
      <c r="J15" s="73">
        <f t="shared" si="4"/>
        <v>0</v>
      </c>
    </row>
    <row r="16" spans="1:10" x14ac:dyDescent="0.3">
      <c r="A16" s="72" t="s">
        <v>22</v>
      </c>
      <c r="B16" s="58">
        <v>19</v>
      </c>
      <c r="C16" s="58">
        <v>13</v>
      </c>
      <c r="D16" s="73">
        <f t="shared" si="1"/>
        <v>0.68421052631578949</v>
      </c>
      <c r="E16" s="58">
        <v>4</v>
      </c>
      <c r="F16" s="73">
        <f t="shared" si="2"/>
        <v>0.21052631578947367</v>
      </c>
      <c r="G16" s="58">
        <v>0</v>
      </c>
      <c r="H16" s="73">
        <f t="shared" si="3"/>
        <v>0</v>
      </c>
      <c r="I16" s="55">
        <f t="shared" si="0"/>
        <v>17</v>
      </c>
      <c r="J16" s="73">
        <f t="shared" si="4"/>
        <v>0.89473684210526316</v>
      </c>
    </row>
    <row r="17" spans="1:10" x14ac:dyDescent="0.3">
      <c r="A17" s="72" t="s">
        <v>23</v>
      </c>
      <c r="B17" s="58">
        <v>9</v>
      </c>
      <c r="C17" s="58">
        <v>0</v>
      </c>
      <c r="D17" s="73">
        <f t="shared" si="1"/>
        <v>0</v>
      </c>
      <c r="E17" s="58">
        <v>0</v>
      </c>
      <c r="F17" s="73">
        <f t="shared" si="2"/>
        <v>0</v>
      </c>
      <c r="G17" s="58">
        <v>0</v>
      </c>
      <c r="H17" s="73">
        <f t="shared" si="3"/>
        <v>0</v>
      </c>
      <c r="I17" s="55">
        <f t="shared" si="0"/>
        <v>0</v>
      </c>
      <c r="J17" s="73">
        <f t="shared" si="4"/>
        <v>0</v>
      </c>
    </row>
    <row r="18" spans="1:10" x14ac:dyDescent="0.3">
      <c r="A18" s="72" t="s">
        <v>24</v>
      </c>
      <c r="B18" s="58">
        <v>322</v>
      </c>
      <c r="C18" s="58">
        <v>245</v>
      </c>
      <c r="D18" s="73">
        <f t="shared" si="1"/>
        <v>0.76086956521739135</v>
      </c>
      <c r="E18" s="58">
        <v>72</v>
      </c>
      <c r="F18" s="73">
        <f t="shared" si="2"/>
        <v>0.2236024844720497</v>
      </c>
      <c r="G18" s="58">
        <v>0</v>
      </c>
      <c r="H18" s="73">
        <f t="shared" si="3"/>
        <v>0</v>
      </c>
      <c r="I18" s="55">
        <f t="shared" si="0"/>
        <v>317</v>
      </c>
      <c r="J18" s="73">
        <f t="shared" si="4"/>
        <v>0.98447204968944102</v>
      </c>
    </row>
    <row r="19" spans="1:10" x14ac:dyDescent="0.3">
      <c r="A19" s="72" t="s">
        <v>25</v>
      </c>
      <c r="B19" s="58">
        <v>8</v>
      </c>
      <c r="C19" s="58">
        <v>8</v>
      </c>
      <c r="D19" s="73">
        <f t="shared" si="1"/>
        <v>1</v>
      </c>
      <c r="E19" s="58">
        <v>0</v>
      </c>
      <c r="F19" s="73">
        <f t="shared" si="2"/>
        <v>0</v>
      </c>
      <c r="G19" s="58">
        <v>0</v>
      </c>
      <c r="H19" s="73">
        <f t="shared" si="3"/>
        <v>0</v>
      </c>
      <c r="I19" s="55">
        <f t="shared" si="0"/>
        <v>8</v>
      </c>
      <c r="J19" s="73">
        <f t="shared" si="4"/>
        <v>1</v>
      </c>
    </row>
    <row r="20" spans="1:10" x14ac:dyDescent="0.3">
      <c r="A20" s="72" t="s">
        <v>26</v>
      </c>
      <c r="B20" s="58">
        <v>42977</v>
      </c>
      <c r="C20" s="58">
        <v>1596</v>
      </c>
      <c r="D20" s="73">
        <f t="shared" si="1"/>
        <v>3.7136142587895854E-2</v>
      </c>
      <c r="E20" s="58">
        <v>8</v>
      </c>
      <c r="F20" s="73">
        <f t="shared" si="2"/>
        <v>1.8614607813481629E-4</v>
      </c>
      <c r="G20" s="58">
        <v>0</v>
      </c>
      <c r="H20" s="73">
        <f t="shared" si="3"/>
        <v>0</v>
      </c>
      <c r="I20" s="55">
        <f t="shared" si="0"/>
        <v>1604</v>
      </c>
      <c r="J20" s="73">
        <f t="shared" si="4"/>
        <v>3.732228866603067E-2</v>
      </c>
    </row>
    <row r="21" spans="1:10" x14ac:dyDescent="0.3">
      <c r="A21" s="72" t="s">
        <v>27</v>
      </c>
      <c r="B21" s="58">
        <v>1616</v>
      </c>
      <c r="C21" s="58">
        <v>823</v>
      </c>
      <c r="D21" s="73">
        <f t="shared" si="1"/>
        <v>0.50928217821782173</v>
      </c>
      <c r="E21" s="58">
        <v>82</v>
      </c>
      <c r="F21" s="73">
        <f t="shared" si="2"/>
        <v>5.0742574257425746E-2</v>
      </c>
      <c r="G21" s="58">
        <v>10</v>
      </c>
      <c r="H21" s="73">
        <f t="shared" si="3"/>
        <v>6.1881188118811884E-3</v>
      </c>
      <c r="I21" s="55">
        <f t="shared" si="0"/>
        <v>915</v>
      </c>
      <c r="J21" s="73">
        <f t="shared" si="4"/>
        <v>0.56621287128712872</v>
      </c>
    </row>
    <row r="22" spans="1:10" x14ac:dyDescent="0.3">
      <c r="A22" s="72" t="s">
        <v>28</v>
      </c>
      <c r="B22" s="58">
        <v>1835</v>
      </c>
      <c r="C22" s="58">
        <v>1297</v>
      </c>
      <c r="D22" s="73">
        <f t="shared" si="1"/>
        <v>0.70681198910081744</v>
      </c>
      <c r="E22" s="58">
        <v>320</v>
      </c>
      <c r="F22" s="73">
        <f t="shared" si="2"/>
        <v>0.17438692098092642</v>
      </c>
      <c r="G22" s="58">
        <v>0</v>
      </c>
      <c r="H22" s="73">
        <f t="shared" si="3"/>
        <v>0</v>
      </c>
      <c r="I22" s="55">
        <f t="shared" si="0"/>
        <v>1617</v>
      </c>
      <c r="J22" s="73">
        <f t="shared" si="4"/>
        <v>0.88119891008174389</v>
      </c>
    </row>
    <row r="23" spans="1:10" x14ac:dyDescent="0.3">
      <c r="A23" s="72" t="s">
        <v>29</v>
      </c>
      <c r="B23" s="58">
        <v>14521</v>
      </c>
      <c r="C23" s="58">
        <v>8749</v>
      </c>
      <c r="D23" s="73">
        <f t="shared" si="1"/>
        <v>0.60250671441360792</v>
      </c>
      <c r="E23" s="58">
        <v>5501</v>
      </c>
      <c r="F23" s="73">
        <f t="shared" si="2"/>
        <v>0.37883065904552027</v>
      </c>
      <c r="G23" s="58">
        <v>125</v>
      </c>
      <c r="H23" s="73">
        <f t="shared" si="3"/>
        <v>8.6082225742028784E-3</v>
      </c>
      <c r="I23" s="55">
        <f t="shared" si="0"/>
        <v>14375</v>
      </c>
      <c r="J23" s="73">
        <f t="shared" si="4"/>
        <v>0.98994559603333099</v>
      </c>
    </row>
    <row r="24" spans="1:10" x14ac:dyDescent="0.3">
      <c r="A24" s="72" t="s">
        <v>30</v>
      </c>
      <c r="B24" s="58">
        <v>757</v>
      </c>
      <c r="C24" s="58">
        <v>168</v>
      </c>
      <c r="D24" s="73">
        <f t="shared" si="1"/>
        <v>0.22192866578599735</v>
      </c>
      <c r="E24" s="58">
        <v>1</v>
      </c>
      <c r="F24" s="73">
        <f t="shared" si="2"/>
        <v>1.321003963011889E-3</v>
      </c>
      <c r="G24" s="58">
        <v>0</v>
      </c>
      <c r="H24" s="73">
        <f t="shared" si="3"/>
        <v>0</v>
      </c>
      <c r="I24" s="55">
        <f t="shared" si="0"/>
        <v>169</v>
      </c>
      <c r="J24" s="73">
        <f t="shared" si="4"/>
        <v>0.22324966974900926</v>
      </c>
    </row>
    <row r="25" spans="1:10" x14ac:dyDescent="0.3">
      <c r="A25" s="72" t="s">
        <v>31</v>
      </c>
      <c r="B25" s="58">
        <v>3</v>
      </c>
      <c r="C25" s="58">
        <v>0</v>
      </c>
      <c r="D25" s="73">
        <f t="shared" si="1"/>
        <v>0</v>
      </c>
      <c r="E25" s="58">
        <v>0</v>
      </c>
      <c r="F25" s="73">
        <f t="shared" si="2"/>
        <v>0</v>
      </c>
      <c r="G25" s="58">
        <v>0</v>
      </c>
      <c r="H25" s="73">
        <f t="shared" si="3"/>
        <v>0</v>
      </c>
      <c r="I25" s="55">
        <f t="shared" si="0"/>
        <v>0</v>
      </c>
      <c r="J25" s="73">
        <f t="shared" si="4"/>
        <v>0</v>
      </c>
    </row>
    <row r="26" spans="1:10" x14ac:dyDescent="0.3">
      <c r="A26" s="72" t="s">
        <v>32</v>
      </c>
      <c r="B26" s="58">
        <v>318</v>
      </c>
      <c r="C26" s="58">
        <v>171</v>
      </c>
      <c r="D26" s="73">
        <f t="shared" si="1"/>
        <v>0.53773584905660377</v>
      </c>
      <c r="E26" s="58">
        <v>147</v>
      </c>
      <c r="F26" s="73">
        <f t="shared" si="2"/>
        <v>0.46226415094339623</v>
      </c>
      <c r="G26" s="58">
        <v>0</v>
      </c>
      <c r="H26" s="73">
        <f t="shared" si="3"/>
        <v>0</v>
      </c>
      <c r="I26" s="55">
        <f t="shared" si="0"/>
        <v>318</v>
      </c>
      <c r="J26" s="73">
        <f t="shared" si="4"/>
        <v>1</v>
      </c>
    </row>
    <row r="27" spans="1:10" x14ac:dyDescent="0.3">
      <c r="A27" s="72" t="s">
        <v>33</v>
      </c>
      <c r="B27" s="58">
        <v>219</v>
      </c>
      <c r="C27" s="58">
        <v>58</v>
      </c>
      <c r="D27" s="73">
        <f t="shared" si="1"/>
        <v>0.26484018264840181</v>
      </c>
      <c r="E27" s="58">
        <v>0</v>
      </c>
      <c r="F27" s="73">
        <f t="shared" si="2"/>
        <v>0</v>
      </c>
      <c r="G27" s="58">
        <v>0</v>
      </c>
      <c r="H27" s="73">
        <f t="shared" si="3"/>
        <v>0</v>
      </c>
      <c r="I27" s="55">
        <f t="shared" si="0"/>
        <v>58</v>
      </c>
      <c r="J27" s="73">
        <f t="shared" si="4"/>
        <v>0.26484018264840181</v>
      </c>
    </row>
    <row r="28" spans="1:10" x14ac:dyDescent="0.3">
      <c r="A28" s="72" t="s">
        <v>34</v>
      </c>
      <c r="B28" s="58">
        <v>1134</v>
      </c>
      <c r="C28" s="58">
        <v>0</v>
      </c>
      <c r="D28" s="73">
        <f t="shared" si="1"/>
        <v>0</v>
      </c>
      <c r="E28" s="58">
        <v>0</v>
      </c>
      <c r="F28" s="73">
        <f t="shared" si="2"/>
        <v>0</v>
      </c>
      <c r="G28" s="58">
        <v>0</v>
      </c>
      <c r="H28" s="73">
        <f t="shared" si="3"/>
        <v>0</v>
      </c>
      <c r="I28" s="55">
        <f t="shared" si="0"/>
        <v>0</v>
      </c>
      <c r="J28" s="73">
        <f t="shared" si="4"/>
        <v>0</v>
      </c>
    </row>
    <row r="29" spans="1:10" x14ac:dyDescent="0.3">
      <c r="A29" s="72" t="s">
        <v>35</v>
      </c>
      <c r="B29" s="58">
        <v>21</v>
      </c>
      <c r="C29" s="58">
        <v>0</v>
      </c>
      <c r="D29" s="73">
        <f t="shared" si="1"/>
        <v>0</v>
      </c>
      <c r="E29" s="58">
        <v>0</v>
      </c>
      <c r="F29" s="73">
        <f t="shared" si="2"/>
        <v>0</v>
      </c>
      <c r="G29" s="58">
        <v>0</v>
      </c>
      <c r="H29" s="73">
        <f t="shared" si="3"/>
        <v>0</v>
      </c>
      <c r="I29" s="55">
        <f t="shared" si="0"/>
        <v>0</v>
      </c>
      <c r="J29" s="73">
        <f t="shared" si="4"/>
        <v>0</v>
      </c>
    </row>
    <row r="30" spans="1:10" x14ac:dyDescent="0.3">
      <c r="A30" s="72" t="s">
        <v>37</v>
      </c>
      <c r="B30" s="58">
        <v>2</v>
      </c>
      <c r="C30" s="58">
        <v>0</v>
      </c>
      <c r="D30" s="73">
        <f t="shared" si="1"/>
        <v>0</v>
      </c>
      <c r="E30" s="58">
        <v>0</v>
      </c>
      <c r="F30" s="73">
        <f t="shared" si="2"/>
        <v>0</v>
      </c>
      <c r="G30" s="58">
        <v>0</v>
      </c>
      <c r="H30" s="73">
        <f t="shared" si="3"/>
        <v>0</v>
      </c>
      <c r="I30" s="55">
        <f t="shared" si="0"/>
        <v>0</v>
      </c>
      <c r="J30" s="73">
        <f t="shared" si="4"/>
        <v>0</v>
      </c>
    </row>
    <row r="31" spans="1:10" x14ac:dyDescent="0.3">
      <c r="A31" s="72" t="s">
        <v>38</v>
      </c>
      <c r="B31" s="58">
        <v>2</v>
      </c>
      <c r="C31" s="58">
        <v>0</v>
      </c>
      <c r="D31" s="73">
        <f t="shared" si="1"/>
        <v>0</v>
      </c>
      <c r="E31" s="58">
        <v>0</v>
      </c>
      <c r="F31" s="73">
        <f t="shared" si="2"/>
        <v>0</v>
      </c>
      <c r="G31" s="58">
        <v>0</v>
      </c>
      <c r="H31" s="73">
        <f t="shared" si="3"/>
        <v>0</v>
      </c>
      <c r="I31" s="55">
        <f t="shared" si="0"/>
        <v>0</v>
      </c>
      <c r="J31" s="73">
        <f t="shared" si="4"/>
        <v>0</v>
      </c>
    </row>
    <row r="32" spans="1:10" x14ac:dyDescent="0.3">
      <c r="A32" s="72" t="s">
        <v>39</v>
      </c>
      <c r="B32" s="58">
        <v>242</v>
      </c>
      <c r="C32" s="58">
        <v>12</v>
      </c>
      <c r="D32" s="73">
        <f t="shared" si="1"/>
        <v>4.9586776859504134E-2</v>
      </c>
      <c r="E32" s="58">
        <v>0</v>
      </c>
      <c r="F32" s="73">
        <f t="shared" si="2"/>
        <v>0</v>
      </c>
      <c r="G32" s="58">
        <v>0</v>
      </c>
      <c r="H32" s="73">
        <f t="shared" si="3"/>
        <v>0</v>
      </c>
      <c r="I32" s="55">
        <f t="shared" si="0"/>
        <v>12</v>
      </c>
      <c r="J32" s="73">
        <f t="shared" si="4"/>
        <v>4.9586776859504134E-2</v>
      </c>
    </row>
    <row r="33" spans="1:10" x14ac:dyDescent="0.3">
      <c r="A33" s="72" t="s">
        <v>40</v>
      </c>
      <c r="B33" s="58">
        <v>1434</v>
      </c>
      <c r="C33" s="58">
        <v>920</v>
      </c>
      <c r="D33" s="73">
        <f t="shared" si="1"/>
        <v>0.64156206415620642</v>
      </c>
      <c r="E33" s="58">
        <v>44</v>
      </c>
      <c r="F33" s="73">
        <f t="shared" si="2"/>
        <v>3.0683403068340307E-2</v>
      </c>
      <c r="G33" s="58">
        <v>0</v>
      </c>
      <c r="H33" s="73">
        <f t="shared" si="3"/>
        <v>0</v>
      </c>
      <c r="I33" s="55">
        <f t="shared" si="0"/>
        <v>964</v>
      </c>
      <c r="J33" s="73">
        <f t="shared" si="4"/>
        <v>0.6722454672245467</v>
      </c>
    </row>
    <row r="34" spans="1:10" x14ac:dyDescent="0.3">
      <c r="A34" s="72" t="s">
        <v>41</v>
      </c>
      <c r="B34" s="58" t="s">
        <v>36</v>
      </c>
      <c r="C34" s="58" t="s">
        <v>36</v>
      </c>
      <c r="D34" s="74" t="s">
        <v>36</v>
      </c>
      <c r="E34" s="58" t="s">
        <v>36</v>
      </c>
      <c r="F34" s="74" t="s">
        <v>36</v>
      </c>
      <c r="G34" s="58" t="s">
        <v>36</v>
      </c>
      <c r="H34" s="74" t="s">
        <v>36</v>
      </c>
      <c r="I34" s="55">
        <f t="shared" si="0"/>
        <v>0</v>
      </c>
      <c r="J34" s="74" t="s">
        <v>36</v>
      </c>
    </row>
    <row r="35" spans="1:10" x14ac:dyDescent="0.3">
      <c r="A35" s="72" t="s">
        <v>42</v>
      </c>
      <c r="B35" s="58">
        <v>1148</v>
      </c>
      <c r="C35" s="58">
        <v>1</v>
      </c>
      <c r="D35" s="73">
        <f>C35/B35</f>
        <v>8.710801393728223E-4</v>
      </c>
      <c r="E35" s="58">
        <v>0</v>
      </c>
      <c r="F35" s="73">
        <f>E35/B35</f>
        <v>0</v>
      </c>
      <c r="G35" s="58">
        <v>0</v>
      </c>
      <c r="H35" s="73">
        <f>G35/B35</f>
        <v>0</v>
      </c>
      <c r="I35" s="55">
        <f t="shared" si="0"/>
        <v>1</v>
      </c>
      <c r="J35" s="73">
        <f>I35/B35</f>
        <v>8.710801393728223E-4</v>
      </c>
    </row>
    <row r="36" spans="1:10" x14ac:dyDescent="0.3">
      <c r="A36" s="72" t="s">
        <v>43</v>
      </c>
      <c r="B36" s="58">
        <v>22</v>
      </c>
      <c r="C36" s="58">
        <v>1</v>
      </c>
      <c r="D36" s="73">
        <f>C36/B36</f>
        <v>4.5454545454545456E-2</v>
      </c>
      <c r="E36" s="58">
        <v>0</v>
      </c>
      <c r="F36" s="73">
        <f>E36/B36</f>
        <v>0</v>
      </c>
      <c r="G36" s="58">
        <v>0</v>
      </c>
      <c r="H36" s="73">
        <f>G36/B36</f>
        <v>0</v>
      </c>
      <c r="I36" s="55">
        <f t="shared" ref="I36:I59" si="5">SUM(C36,E36,G36)</f>
        <v>1</v>
      </c>
      <c r="J36" s="73">
        <f>I36/B36</f>
        <v>4.5454545454545456E-2</v>
      </c>
    </row>
    <row r="37" spans="1:10" x14ac:dyDescent="0.3">
      <c r="A37" s="72" t="s">
        <v>44</v>
      </c>
      <c r="B37" s="58">
        <v>226</v>
      </c>
      <c r="C37" s="58">
        <v>48</v>
      </c>
      <c r="D37" s="73">
        <f>C37/B37</f>
        <v>0.21238938053097345</v>
      </c>
      <c r="E37" s="58">
        <v>25</v>
      </c>
      <c r="F37" s="73">
        <f>E37/B37</f>
        <v>0.11061946902654868</v>
      </c>
      <c r="G37" s="58">
        <v>0</v>
      </c>
      <c r="H37" s="73">
        <f>G37/B37</f>
        <v>0</v>
      </c>
      <c r="I37" s="55">
        <f t="shared" si="5"/>
        <v>73</v>
      </c>
      <c r="J37" s="73">
        <f>I37/B37</f>
        <v>0.32300884955752213</v>
      </c>
    </row>
    <row r="38" spans="1:10" x14ac:dyDescent="0.3">
      <c r="A38" s="72" t="s">
        <v>45</v>
      </c>
      <c r="B38" s="58" t="s">
        <v>36</v>
      </c>
      <c r="C38" s="58" t="s">
        <v>36</v>
      </c>
      <c r="D38" s="74" t="s">
        <v>36</v>
      </c>
      <c r="E38" s="58" t="s">
        <v>36</v>
      </c>
      <c r="F38" s="74" t="s">
        <v>36</v>
      </c>
      <c r="G38" s="58" t="s">
        <v>36</v>
      </c>
      <c r="H38" s="74" t="s">
        <v>36</v>
      </c>
      <c r="I38" s="55">
        <f t="shared" si="5"/>
        <v>0</v>
      </c>
      <c r="J38" s="74" t="s">
        <v>36</v>
      </c>
    </row>
    <row r="39" spans="1:10" x14ac:dyDescent="0.3">
      <c r="A39" s="72" t="s">
        <v>46</v>
      </c>
      <c r="B39" s="58">
        <v>3</v>
      </c>
      <c r="C39" s="58">
        <v>0</v>
      </c>
      <c r="D39" s="73">
        <f t="shared" ref="D39:D60" si="6">C39/B39</f>
        <v>0</v>
      </c>
      <c r="E39" s="58">
        <v>0</v>
      </c>
      <c r="F39" s="73">
        <f t="shared" ref="F39:F60" si="7">E39/B39</f>
        <v>0</v>
      </c>
      <c r="G39" s="58">
        <v>0</v>
      </c>
      <c r="H39" s="73">
        <f t="shared" ref="H39:H60" si="8">G39/B39</f>
        <v>0</v>
      </c>
      <c r="I39" s="55">
        <f t="shared" si="5"/>
        <v>0</v>
      </c>
      <c r="J39" s="73">
        <f t="shared" ref="J39:J60" si="9">I39/B39</f>
        <v>0</v>
      </c>
    </row>
    <row r="40" spans="1:10" x14ac:dyDescent="0.3">
      <c r="A40" s="72" t="s">
        <v>47</v>
      </c>
      <c r="B40" s="58">
        <v>10015</v>
      </c>
      <c r="C40" s="58">
        <v>2335</v>
      </c>
      <c r="D40" s="73">
        <f t="shared" si="6"/>
        <v>0.23315027458811782</v>
      </c>
      <c r="E40" s="58">
        <v>1863</v>
      </c>
      <c r="F40" s="73">
        <f t="shared" si="7"/>
        <v>0.18602096854717923</v>
      </c>
      <c r="G40" s="58">
        <v>0</v>
      </c>
      <c r="H40" s="73">
        <f t="shared" si="8"/>
        <v>0</v>
      </c>
      <c r="I40" s="55">
        <f t="shared" si="5"/>
        <v>4198</v>
      </c>
      <c r="J40" s="73">
        <f t="shared" si="9"/>
        <v>0.41917124313529708</v>
      </c>
    </row>
    <row r="41" spans="1:10" x14ac:dyDescent="0.3">
      <c r="A41" s="72" t="s">
        <v>48</v>
      </c>
      <c r="B41" s="58">
        <v>2</v>
      </c>
      <c r="C41" s="58">
        <v>0</v>
      </c>
      <c r="D41" s="73">
        <f t="shared" si="6"/>
        <v>0</v>
      </c>
      <c r="E41" s="58">
        <v>0</v>
      </c>
      <c r="F41" s="73">
        <f t="shared" si="7"/>
        <v>0</v>
      </c>
      <c r="G41" s="58">
        <v>0</v>
      </c>
      <c r="H41" s="73">
        <f t="shared" si="8"/>
        <v>0</v>
      </c>
      <c r="I41" s="55">
        <f t="shared" si="5"/>
        <v>0</v>
      </c>
      <c r="J41" s="73">
        <f t="shared" si="9"/>
        <v>0</v>
      </c>
    </row>
    <row r="42" spans="1:10" x14ac:dyDescent="0.3">
      <c r="A42" s="72" t="s">
        <v>49</v>
      </c>
      <c r="B42" s="58">
        <v>13</v>
      </c>
      <c r="C42" s="58">
        <v>3</v>
      </c>
      <c r="D42" s="73">
        <f t="shared" si="6"/>
        <v>0.23076923076923078</v>
      </c>
      <c r="E42" s="58">
        <v>0</v>
      </c>
      <c r="F42" s="73">
        <f t="shared" si="7"/>
        <v>0</v>
      </c>
      <c r="G42" s="58">
        <v>0</v>
      </c>
      <c r="H42" s="73">
        <f t="shared" si="8"/>
        <v>0</v>
      </c>
      <c r="I42" s="55">
        <f t="shared" si="5"/>
        <v>3</v>
      </c>
      <c r="J42" s="73">
        <f t="shared" si="9"/>
        <v>0.23076923076923078</v>
      </c>
    </row>
    <row r="43" spans="1:10" x14ac:dyDescent="0.3">
      <c r="A43" s="72" t="s">
        <v>50</v>
      </c>
      <c r="B43" s="58">
        <v>2256</v>
      </c>
      <c r="C43" s="58">
        <v>1585</v>
      </c>
      <c r="D43" s="73">
        <f t="shared" si="6"/>
        <v>0.70257092198581561</v>
      </c>
      <c r="E43" s="58">
        <v>655</v>
      </c>
      <c r="F43" s="73">
        <f t="shared" si="7"/>
        <v>0.2903368794326241</v>
      </c>
      <c r="G43" s="58">
        <v>0</v>
      </c>
      <c r="H43" s="73">
        <f t="shared" si="8"/>
        <v>0</v>
      </c>
      <c r="I43" s="55">
        <f t="shared" si="5"/>
        <v>2240</v>
      </c>
      <c r="J43" s="73">
        <f t="shared" si="9"/>
        <v>0.99290780141843971</v>
      </c>
    </row>
    <row r="44" spans="1:10" x14ac:dyDescent="0.3">
      <c r="A44" s="72" t="s">
        <v>51</v>
      </c>
      <c r="B44" s="58">
        <v>35004</v>
      </c>
      <c r="C44" s="58">
        <v>0</v>
      </c>
      <c r="D44" s="73">
        <f t="shared" si="6"/>
        <v>0</v>
      </c>
      <c r="E44" s="58">
        <v>0</v>
      </c>
      <c r="F44" s="73">
        <f t="shared" si="7"/>
        <v>0</v>
      </c>
      <c r="G44" s="58">
        <v>0</v>
      </c>
      <c r="H44" s="73">
        <f t="shared" si="8"/>
        <v>0</v>
      </c>
      <c r="I44" s="55">
        <f t="shared" si="5"/>
        <v>0</v>
      </c>
      <c r="J44" s="73">
        <f t="shared" si="9"/>
        <v>0</v>
      </c>
    </row>
    <row r="45" spans="1:10" x14ac:dyDescent="0.3">
      <c r="A45" s="72" t="s">
        <v>52</v>
      </c>
      <c r="B45" s="58">
        <v>1898</v>
      </c>
      <c r="C45" s="58">
        <v>80</v>
      </c>
      <c r="D45" s="73">
        <f t="shared" si="6"/>
        <v>4.214963119072708E-2</v>
      </c>
      <c r="E45" s="58">
        <v>2</v>
      </c>
      <c r="F45" s="73">
        <f t="shared" si="7"/>
        <v>1.053740779768177E-3</v>
      </c>
      <c r="G45" s="58">
        <v>0</v>
      </c>
      <c r="H45" s="73">
        <f t="shared" si="8"/>
        <v>0</v>
      </c>
      <c r="I45" s="55">
        <f t="shared" si="5"/>
        <v>82</v>
      </c>
      <c r="J45" s="73">
        <f t="shared" si="9"/>
        <v>4.3203371970495258E-2</v>
      </c>
    </row>
    <row r="46" spans="1:10" x14ac:dyDescent="0.3">
      <c r="A46" s="72" t="s">
        <v>53</v>
      </c>
      <c r="B46" s="58">
        <v>7</v>
      </c>
      <c r="C46" s="58">
        <v>7</v>
      </c>
      <c r="D46" s="73">
        <f t="shared" si="6"/>
        <v>1</v>
      </c>
      <c r="E46" s="58">
        <v>0</v>
      </c>
      <c r="F46" s="73">
        <f t="shared" si="7"/>
        <v>0</v>
      </c>
      <c r="G46" s="58">
        <v>0</v>
      </c>
      <c r="H46" s="73">
        <f t="shared" si="8"/>
        <v>0</v>
      </c>
      <c r="I46" s="55">
        <f t="shared" si="5"/>
        <v>7</v>
      </c>
      <c r="J46" s="73">
        <f t="shared" si="9"/>
        <v>1</v>
      </c>
    </row>
    <row r="47" spans="1:10" x14ac:dyDescent="0.3">
      <c r="A47" s="72" t="s">
        <v>54</v>
      </c>
      <c r="B47" s="58">
        <v>230</v>
      </c>
      <c r="C47" s="58">
        <v>0</v>
      </c>
      <c r="D47" s="73">
        <f t="shared" si="6"/>
        <v>0</v>
      </c>
      <c r="E47" s="58">
        <v>0</v>
      </c>
      <c r="F47" s="73">
        <f t="shared" si="7"/>
        <v>0</v>
      </c>
      <c r="G47" s="58">
        <v>0</v>
      </c>
      <c r="H47" s="73">
        <f t="shared" si="8"/>
        <v>0</v>
      </c>
      <c r="I47" s="55">
        <f t="shared" si="5"/>
        <v>0</v>
      </c>
      <c r="J47" s="73">
        <f t="shared" si="9"/>
        <v>0</v>
      </c>
    </row>
    <row r="48" spans="1:10" x14ac:dyDescent="0.3">
      <c r="A48" s="72" t="s">
        <v>55</v>
      </c>
      <c r="B48" s="58">
        <v>5</v>
      </c>
      <c r="C48" s="58">
        <v>0</v>
      </c>
      <c r="D48" s="73">
        <f t="shared" si="6"/>
        <v>0</v>
      </c>
      <c r="E48" s="58">
        <v>4</v>
      </c>
      <c r="F48" s="73">
        <f t="shared" si="7"/>
        <v>0.8</v>
      </c>
      <c r="G48" s="58">
        <v>1</v>
      </c>
      <c r="H48" s="73">
        <f t="shared" si="8"/>
        <v>0.2</v>
      </c>
      <c r="I48" s="55">
        <f t="shared" si="5"/>
        <v>5</v>
      </c>
      <c r="J48" s="73">
        <f t="shared" si="9"/>
        <v>1</v>
      </c>
    </row>
    <row r="49" spans="1:10" x14ac:dyDescent="0.3">
      <c r="A49" s="72" t="s">
        <v>56</v>
      </c>
      <c r="B49" s="58">
        <v>494</v>
      </c>
      <c r="C49" s="58">
        <v>0</v>
      </c>
      <c r="D49" s="73">
        <f t="shared" si="6"/>
        <v>0</v>
      </c>
      <c r="E49" s="58">
        <v>0</v>
      </c>
      <c r="F49" s="73">
        <f t="shared" si="7"/>
        <v>0</v>
      </c>
      <c r="G49" s="58">
        <v>0</v>
      </c>
      <c r="H49" s="73">
        <f t="shared" si="8"/>
        <v>0</v>
      </c>
      <c r="I49" s="55">
        <f t="shared" si="5"/>
        <v>0</v>
      </c>
      <c r="J49" s="73">
        <f t="shared" si="9"/>
        <v>0</v>
      </c>
    </row>
    <row r="50" spans="1:10" x14ac:dyDescent="0.3">
      <c r="A50" s="72" t="s">
        <v>57</v>
      </c>
      <c r="B50" s="58">
        <v>177</v>
      </c>
      <c r="C50" s="58">
        <v>142</v>
      </c>
      <c r="D50" s="73">
        <f t="shared" si="6"/>
        <v>0.80225988700564976</v>
      </c>
      <c r="E50" s="58">
        <v>35</v>
      </c>
      <c r="F50" s="73">
        <f t="shared" si="7"/>
        <v>0.19774011299435029</v>
      </c>
      <c r="G50" s="58">
        <v>0</v>
      </c>
      <c r="H50" s="73">
        <f t="shared" si="8"/>
        <v>0</v>
      </c>
      <c r="I50" s="55">
        <f t="shared" si="5"/>
        <v>177</v>
      </c>
      <c r="J50" s="73">
        <f t="shared" si="9"/>
        <v>1</v>
      </c>
    </row>
    <row r="51" spans="1:10" x14ac:dyDescent="0.3">
      <c r="A51" s="72" t="s">
        <v>58</v>
      </c>
      <c r="B51" s="58">
        <v>2172</v>
      </c>
      <c r="C51" s="58">
        <v>59</v>
      </c>
      <c r="D51" s="73">
        <f t="shared" si="6"/>
        <v>2.716390423572744E-2</v>
      </c>
      <c r="E51" s="58">
        <v>0</v>
      </c>
      <c r="F51" s="73">
        <f t="shared" si="7"/>
        <v>0</v>
      </c>
      <c r="G51" s="58">
        <v>0</v>
      </c>
      <c r="H51" s="73">
        <f t="shared" si="8"/>
        <v>0</v>
      </c>
      <c r="I51" s="55">
        <f t="shared" si="5"/>
        <v>59</v>
      </c>
      <c r="J51" s="73">
        <f t="shared" si="9"/>
        <v>2.716390423572744E-2</v>
      </c>
    </row>
    <row r="52" spans="1:10" x14ac:dyDescent="0.3">
      <c r="A52" s="72" t="s">
        <v>59</v>
      </c>
      <c r="B52" s="58">
        <v>117</v>
      </c>
      <c r="C52" s="58">
        <v>96</v>
      </c>
      <c r="D52" s="73">
        <f t="shared" si="6"/>
        <v>0.82051282051282048</v>
      </c>
      <c r="E52" s="58">
        <v>6</v>
      </c>
      <c r="F52" s="73">
        <f t="shared" si="7"/>
        <v>5.128205128205128E-2</v>
      </c>
      <c r="G52" s="58">
        <v>0</v>
      </c>
      <c r="H52" s="73">
        <f t="shared" si="8"/>
        <v>0</v>
      </c>
      <c r="I52" s="55">
        <f t="shared" si="5"/>
        <v>102</v>
      </c>
      <c r="J52" s="73">
        <f t="shared" si="9"/>
        <v>0.87179487179487181</v>
      </c>
    </row>
    <row r="53" spans="1:10" x14ac:dyDescent="0.3">
      <c r="A53" s="72" t="s">
        <v>60</v>
      </c>
      <c r="B53" s="58">
        <v>3</v>
      </c>
      <c r="C53" s="58">
        <v>0</v>
      </c>
      <c r="D53" s="73">
        <f t="shared" si="6"/>
        <v>0</v>
      </c>
      <c r="E53" s="58">
        <v>3</v>
      </c>
      <c r="F53" s="73">
        <f t="shared" si="7"/>
        <v>1</v>
      </c>
      <c r="G53" s="58">
        <v>0</v>
      </c>
      <c r="H53" s="73">
        <f t="shared" si="8"/>
        <v>0</v>
      </c>
      <c r="I53" s="55">
        <f t="shared" si="5"/>
        <v>3</v>
      </c>
      <c r="J53" s="73">
        <f t="shared" si="9"/>
        <v>1</v>
      </c>
    </row>
    <row r="54" spans="1:10" x14ac:dyDescent="0.3">
      <c r="A54" s="72" t="s">
        <v>61</v>
      </c>
      <c r="B54" s="58">
        <v>975</v>
      </c>
      <c r="C54" s="58">
        <v>823</v>
      </c>
      <c r="D54" s="73">
        <f t="shared" si="6"/>
        <v>0.84410256410256412</v>
      </c>
      <c r="E54" s="58">
        <v>101</v>
      </c>
      <c r="F54" s="73">
        <f t="shared" si="7"/>
        <v>0.10358974358974359</v>
      </c>
      <c r="G54" s="58">
        <v>0</v>
      </c>
      <c r="H54" s="73">
        <f t="shared" si="8"/>
        <v>0</v>
      </c>
      <c r="I54" s="55">
        <f t="shared" si="5"/>
        <v>924</v>
      </c>
      <c r="J54" s="73">
        <f t="shared" si="9"/>
        <v>0.94769230769230772</v>
      </c>
    </row>
    <row r="55" spans="1:10" x14ac:dyDescent="0.3">
      <c r="A55" s="72" t="s">
        <v>62</v>
      </c>
      <c r="B55" s="58">
        <v>35</v>
      </c>
      <c r="C55" s="58">
        <v>22</v>
      </c>
      <c r="D55" s="73">
        <f t="shared" si="6"/>
        <v>0.62857142857142856</v>
      </c>
      <c r="E55" s="58">
        <v>0</v>
      </c>
      <c r="F55" s="73">
        <f t="shared" si="7"/>
        <v>0</v>
      </c>
      <c r="G55" s="58">
        <v>0</v>
      </c>
      <c r="H55" s="73">
        <f t="shared" si="8"/>
        <v>0</v>
      </c>
      <c r="I55" s="55">
        <f t="shared" si="5"/>
        <v>22</v>
      </c>
      <c r="J55" s="73">
        <f t="shared" si="9"/>
        <v>0.62857142857142856</v>
      </c>
    </row>
    <row r="56" spans="1:10" x14ac:dyDescent="0.3">
      <c r="A56" s="72" t="s">
        <v>63</v>
      </c>
      <c r="B56" s="58">
        <v>1</v>
      </c>
      <c r="C56" s="58">
        <v>0</v>
      </c>
      <c r="D56" s="73">
        <f t="shared" si="6"/>
        <v>0</v>
      </c>
      <c r="E56" s="58">
        <v>0</v>
      </c>
      <c r="F56" s="73">
        <f t="shared" si="7"/>
        <v>0</v>
      </c>
      <c r="G56" s="58">
        <v>0</v>
      </c>
      <c r="H56" s="73">
        <f t="shared" si="8"/>
        <v>0</v>
      </c>
      <c r="I56" s="55">
        <f t="shared" si="5"/>
        <v>0</v>
      </c>
      <c r="J56" s="73">
        <f t="shared" si="9"/>
        <v>0</v>
      </c>
    </row>
    <row r="57" spans="1:10" x14ac:dyDescent="0.3">
      <c r="A57" s="72" t="s">
        <v>64</v>
      </c>
      <c r="B57" s="58">
        <v>807</v>
      </c>
      <c r="C57" s="58">
        <v>457</v>
      </c>
      <c r="D57" s="73">
        <f t="shared" si="6"/>
        <v>0.56629491945477073</v>
      </c>
      <c r="E57" s="58">
        <v>176</v>
      </c>
      <c r="F57" s="73">
        <f t="shared" si="7"/>
        <v>0.21809169764560099</v>
      </c>
      <c r="G57" s="58">
        <v>0</v>
      </c>
      <c r="H57" s="73">
        <f t="shared" si="8"/>
        <v>0</v>
      </c>
      <c r="I57" s="55">
        <f t="shared" si="5"/>
        <v>633</v>
      </c>
      <c r="J57" s="73">
        <f t="shared" si="9"/>
        <v>0.78438661710037172</v>
      </c>
    </row>
    <row r="58" spans="1:10" x14ac:dyDescent="0.3">
      <c r="A58" s="72" t="s">
        <v>65</v>
      </c>
      <c r="B58" s="58">
        <v>101</v>
      </c>
      <c r="C58" s="58">
        <v>0</v>
      </c>
      <c r="D58" s="73">
        <f t="shared" si="6"/>
        <v>0</v>
      </c>
      <c r="E58" s="58">
        <v>35</v>
      </c>
      <c r="F58" s="73">
        <f t="shared" si="7"/>
        <v>0.34653465346534651</v>
      </c>
      <c r="G58" s="58">
        <v>69</v>
      </c>
      <c r="H58" s="73">
        <f t="shared" si="8"/>
        <v>0.68316831683168322</v>
      </c>
      <c r="I58" s="55">
        <f t="shared" si="5"/>
        <v>104</v>
      </c>
      <c r="J58" s="73">
        <f t="shared" si="9"/>
        <v>1.0297029702970297</v>
      </c>
    </row>
    <row r="59" spans="1:10" x14ac:dyDescent="0.3">
      <c r="A59" s="72" t="s">
        <v>66</v>
      </c>
      <c r="B59" s="58">
        <v>187</v>
      </c>
      <c r="C59" s="58">
        <v>0</v>
      </c>
      <c r="D59" s="73">
        <f t="shared" si="6"/>
        <v>0</v>
      </c>
      <c r="E59" s="58">
        <v>0</v>
      </c>
      <c r="F59" s="73">
        <f t="shared" si="7"/>
        <v>0</v>
      </c>
      <c r="G59" s="58">
        <v>0</v>
      </c>
      <c r="H59" s="73">
        <f t="shared" si="8"/>
        <v>0</v>
      </c>
      <c r="I59" s="55">
        <f t="shared" si="5"/>
        <v>0</v>
      </c>
      <c r="J59" s="73">
        <f t="shared" si="9"/>
        <v>0</v>
      </c>
    </row>
    <row r="60" spans="1:10" s="28" customFormat="1" x14ac:dyDescent="0.3">
      <c r="A60" s="75" t="s">
        <v>74</v>
      </c>
      <c r="B60" s="76">
        <f>SUM(B4:B59)</f>
        <v>128888</v>
      </c>
      <c r="C60" s="76">
        <f>SUM(C4:C59)</f>
        <v>21370</v>
      </c>
      <c r="D60" s="77">
        <f t="shared" si="6"/>
        <v>0.16580286760598348</v>
      </c>
      <c r="E60" s="76">
        <f>SUM(E4:E59)</f>
        <v>9177</v>
      </c>
      <c r="F60" s="77">
        <f t="shared" si="7"/>
        <v>7.1201353112780086E-2</v>
      </c>
      <c r="G60" s="76">
        <f>SUM(G4:G59)</f>
        <v>205</v>
      </c>
      <c r="H60" s="77">
        <f t="shared" si="8"/>
        <v>1.5905282105393829E-3</v>
      </c>
      <c r="I60" s="76">
        <f>SUM(I4:I59)</f>
        <v>30752</v>
      </c>
      <c r="J60" s="77">
        <f t="shared" si="9"/>
        <v>0.23859474892930296</v>
      </c>
    </row>
    <row r="61" spans="1:10" s="21" customFormat="1" ht="13.2" x14ac:dyDescent="0.3">
      <c r="A61" s="23"/>
      <c r="B61" s="22" t="s">
        <v>96</v>
      </c>
      <c r="C61" s="22" t="s">
        <v>96</v>
      </c>
      <c r="D61" s="24" t="s">
        <v>9</v>
      </c>
      <c r="E61" s="22" t="s">
        <v>96</v>
      </c>
      <c r="F61" s="24" t="s">
        <v>9</v>
      </c>
      <c r="G61" s="22" t="s">
        <v>96</v>
      </c>
      <c r="H61" s="24" t="s">
        <v>9</v>
      </c>
      <c r="I61" s="22" t="s">
        <v>96</v>
      </c>
      <c r="J61" s="24" t="s">
        <v>9</v>
      </c>
    </row>
    <row r="62" spans="1:10" s="106" customFormat="1" ht="51" customHeight="1" x14ac:dyDescent="0.3">
      <c r="A62" s="122"/>
      <c r="B62" s="22" t="s">
        <v>91</v>
      </c>
      <c r="C62" s="140" t="s">
        <v>92</v>
      </c>
      <c r="D62" s="140"/>
      <c r="E62" s="141" t="s">
        <v>93</v>
      </c>
      <c r="F62" s="141"/>
      <c r="G62" s="142" t="s">
        <v>94</v>
      </c>
      <c r="H62" s="142"/>
      <c r="I62" s="143" t="s">
        <v>95</v>
      </c>
      <c r="J62" s="143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76421-908B-496D-BA78-7EC11E42EA88}">
  <dimension ref="A1:J62"/>
  <sheetViews>
    <sheetView zoomScale="85" zoomScaleNormal="85" workbookViewId="0">
      <selection activeCell="B5" sqref="A1:J62"/>
    </sheetView>
  </sheetViews>
  <sheetFormatPr defaultColWidth="8.88671875" defaultRowHeight="14.4" x14ac:dyDescent="0.3"/>
  <cols>
    <col min="1" max="1" width="33" style="25" bestFit="1" customWidth="1"/>
    <col min="2" max="3" width="14.5546875" style="26" customWidth="1"/>
    <col min="4" max="4" width="8.5546875" style="27" customWidth="1"/>
    <col min="5" max="5" width="14.5546875" style="26" customWidth="1"/>
    <col min="6" max="6" width="8.5546875" style="27" customWidth="1"/>
    <col min="7" max="7" width="14.5546875" style="26" customWidth="1"/>
    <col min="8" max="8" width="8.5546875" style="27" customWidth="1"/>
    <col min="9" max="9" width="14.5546875" style="26" customWidth="1"/>
    <col min="10" max="10" width="8.5546875" style="27" customWidth="1"/>
    <col min="11" max="16384" width="8.88671875" style="25"/>
  </cols>
  <sheetData>
    <row r="1" spans="1:10" s="21" customFormat="1" ht="51.6" customHeight="1" x14ac:dyDescent="0.3">
      <c r="A1" s="122" t="s">
        <v>0</v>
      </c>
      <c r="B1" s="22" t="s">
        <v>91</v>
      </c>
      <c r="C1" s="140" t="s">
        <v>92</v>
      </c>
      <c r="D1" s="140"/>
      <c r="E1" s="141" t="s">
        <v>93</v>
      </c>
      <c r="F1" s="141"/>
      <c r="G1" s="142" t="s">
        <v>94</v>
      </c>
      <c r="H1" s="142"/>
      <c r="I1" s="143" t="s">
        <v>95</v>
      </c>
      <c r="J1" s="143"/>
    </row>
    <row r="2" spans="1:10" s="21" customFormat="1" ht="13.2" x14ac:dyDescent="0.3">
      <c r="A2" s="122" t="s">
        <v>97</v>
      </c>
      <c r="B2" s="122">
        <v>2021</v>
      </c>
      <c r="C2" s="144">
        <v>475</v>
      </c>
      <c r="D2" s="144"/>
      <c r="E2" s="144">
        <v>475</v>
      </c>
      <c r="F2" s="144"/>
      <c r="G2" s="144">
        <v>475</v>
      </c>
      <c r="H2" s="144"/>
      <c r="I2" s="144">
        <v>475</v>
      </c>
      <c r="J2" s="144"/>
    </row>
    <row r="3" spans="1:10" s="21" customFormat="1" ht="13.2" x14ac:dyDescent="0.3">
      <c r="A3" s="23" t="s">
        <v>7</v>
      </c>
      <c r="B3" s="22" t="s">
        <v>96</v>
      </c>
      <c r="C3" s="22" t="s">
        <v>96</v>
      </c>
      <c r="D3" s="24" t="s">
        <v>9</v>
      </c>
      <c r="E3" s="22" t="s">
        <v>96</v>
      </c>
      <c r="F3" s="24" t="s">
        <v>9</v>
      </c>
      <c r="G3" s="22" t="s">
        <v>96</v>
      </c>
      <c r="H3" s="24" t="s">
        <v>9</v>
      </c>
      <c r="I3" s="22" t="s">
        <v>96</v>
      </c>
      <c r="J3" s="24" t="s">
        <v>9</v>
      </c>
    </row>
    <row r="4" spans="1:10" x14ac:dyDescent="0.3">
      <c r="A4" s="72" t="s">
        <v>10</v>
      </c>
      <c r="B4" s="74">
        <v>110</v>
      </c>
      <c r="C4" s="58">
        <v>28</v>
      </c>
      <c r="D4" s="73">
        <f>C4/B4</f>
        <v>0.25454545454545452</v>
      </c>
      <c r="E4" s="58">
        <v>68</v>
      </c>
      <c r="F4" s="73">
        <f>E4/B4</f>
        <v>0.61818181818181817</v>
      </c>
      <c r="G4" s="58">
        <v>0</v>
      </c>
      <c r="H4" s="73">
        <f>G4/B4</f>
        <v>0</v>
      </c>
      <c r="I4" s="55">
        <f t="shared" ref="I4:I35" si="0">SUM(C4,E4,G4)</f>
        <v>96</v>
      </c>
      <c r="J4" s="73">
        <f>I4/B4</f>
        <v>0.87272727272727268</v>
      </c>
    </row>
    <row r="5" spans="1:10" x14ac:dyDescent="0.3">
      <c r="A5" s="72" t="s">
        <v>11</v>
      </c>
      <c r="B5" s="74" t="s">
        <v>36</v>
      </c>
      <c r="C5" s="58" t="s">
        <v>36</v>
      </c>
      <c r="D5" s="74" t="s">
        <v>36</v>
      </c>
      <c r="E5" s="58" t="s">
        <v>36</v>
      </c>
      <c r="F5" s="74" t="s">
        <v>36</v>
      </c>
      <c r="G5" s="58" t="s">
        <v>36</v>
      </c>
      <c r="H5" s="74" t="s">
        <v>36</v>
      </c>
      <c r="I5" s="55">
        <f t="shared" si="0"/>
        <v>0</v>
      </c>
      <c r="J5" s="74" t="s">
        <v>36</v>
      </c>
    </row>
    <row r="6" spans="1:10" x14ac:dyDescent="0.3">
      <c r="A6" s="72" t="s">
        <v>12</v>
      </c>
      <c r="B6" s="74">
        <v>184</v>
      </c>
      <c r="C6" s="58">
        <v>26</v>
      </c>
      <c r="D6" s="73">
        <f t="shared" ref="D6:D33" si="1">C6/B6</f>
        <v>0.14130434782608695</v>
      </c>
      <c r="E6" s="58">
        <v>158</v>
      </c>
      <c r="F6" s="73">
        <f t="shared" ref="F6:F33" si="2">E6/B6</f>
        <v>0.85869565217391308</v>
      </c>
      <c r="G6" s="58">
        <v>0</v>
      </c>
      <c r="H6" s="73">
        <f t="shared" ref="H6:H33" si="3">G6/B6</f>
        <v>0</v>
      </c>
      <c r="I6" s="55">
        <f t="shared" si="0"/>
        <v>184</v>
      </c>
      <c r="J6" s="73">
        <f t="shared" ref="J6:J33" si="4">I6/B6</f>
        <v>1</v>
      </c>
    </row>
    <row r="7" spans="1:10" x14ac:dyDescent="0.3">
      <c r="A7" s="72" t="s">
        <v>13</v>
      </c>
      <c r="B7" s="74">
        <v>1009</v>
      </c>
      <c r="C7" s="58">
        <v>12</v>
      </c>
      <c r="D7" s="73">
        <f t="shared" si="1"/>
        <v>1.1892963330029732E-2</v>
      </c>
      <c r="E7" s="58">
        <v>0</v>
      </c>
      <c r="F7" s="73">
        <f t="shared" si="2"/>
        <v>0</v>
      </c>
      <c r="G7" s="58">
        <v>0</v>
      </c>
      <c r="H7" s="73">
        <f t="shared" si="3"/>
        <v>0</v>
      </c>
      <c r="I7" s="55">
        <f t="shared" si="0"/>
        <v>12</v>
      </c>
      <c r="J7" s="73">
        <f t="shared" si="4"/>
        <v>1.1892963330029732E-2</v>
      </c>
    </row>
    <row r="8" spans="1:10" x14ac:dyDescent="0.3">
      <c r="A8" s="72" t="s">
        <v>14</v>
      </c>
      <c r="B8" s="74">
        <v>725</v>
      </c>
      <c r="C8" s="58">
        <v>702</v>
      </c>
      <c r="D8" s="73">
        <f t="shared" si="1"/>
        <v>0.96827586206896554</v>
      </c>
      <c r="E8" s="58">
        <v>23</v>
      </c>
      <c r="F8" s="73">
        <f t="shared" si="2"/>
        <v>3.1724137931034485E-2</v>
      </c>
      <c r="G8" s="58">
        <v>0</v>
      </c>
      <c r="H8" s="73">
        <f t="shared" si="3"/>
        <v>0</v>
      </c>
      <c r="I8" s="55">
        <f t="shared" si="0"/>
        <v>725</v>
      </c>
      <c r="J8" s="73">
        <f t="shared" si="4"/>
        <v>1</v>
      </c>
    </row>
    <row r="9" spans="1:10" x14ac:dyDescent="0.3">
      <c r="A9" s="72" t="s">
        <v>15</v>
      </c>
      <c r="B9" s="74">
        <v>2484</v>
      </c>
      <c r="C9" s="58">
        <v>1339</v>
      </c>
      <c r="D9" s="73">
        <f t="shared" si="1"/>
        <v>0.53904991948470204</v>
      </c>
      <c r="E9" s="58">
        <v>0</v>
      </c>
      <c r="F9" s="73">
        <f t="shared" si="2"/>
        <v>0</v>
      </c>
      <c r="G9" s="58">
        <v>0</v>
      </c>
      <c r="H9" s="73">
        <f t="shared" si="3"/>
        <v>0</v>
      </c>
      <c r="I9" s="55">
        <f t="shared" si="0"/>
        <v>1339</v>
      </c>
      <c r="J9" s="73">
        <f t="shared" si="4"/>
        <v>0.53904991948470204</v>
      </c>
    </row>
    <row r="10" spans="1:10" x14ac:dyDescent="0.3">
      <c r="A10" s="72" t="s">
        <v>16</v>
      </c>
      <c r="B10" s="74">
        <v>33</v>
      </c>
      <c r="C10" s="58">
        <v>18</v>
      </c>
      <c r="D10" s="73">
        <f t="shared" si="1"/>
        <v>0.54545454545454541</v>
      </c>
      <c r="E10" s="58">
        <v>0</v>
      </c>
      <c r="F10" s="73">
        <f t="shared" si="2"/>
        <v>0</v>
      </c>
      <c r="G10" s="58">
        <v>0</v>
      </c>
      <c r="H10" s="73">
        <f t="shared" si="3"/>
        <v>0</v>
      </c>
      <c r="I10" s="55">
        <f t="shared" si="0"/>
        <v>18</v>
      </c>
      <c r="J10" s="73">
        <f t="shared" si="4"/>
        <v>0.54545454545454541</v>
      </c>
    </row>
    <row r="11" spans="1:10" x14ac:dyDescent="0.3">
      <c r="A11" s="72" t="s">
        <v>17</v>
      </c>
      <c r="B11" s="74">
        <v>52</v>
      </c>
      <c r="C11" s="58">
        <v>0</v>
      </c>
      <c r="D11" s="73">
        <f t="shared" si="1"/>
        <v>0</v>
      </c>
      <c r="E11" s="58">
        <v>0</v>
      </c>
      <c r="F11" s="73">
        <f t="shared" si="2"/>
        <v>0</v>
      </c>
      <c r="G11" s="58">
        <v>0</v>
      </c>
      <c r="H11" s="73">
        <f t="shared" si="3"/>
        <v>0</v>
      </c>
      <c r="I11" s="55">
        <f t="shared" si="0"/>
        <v>0</v>
      </c>
      <c r="J11" s="73">
        <f t="shared" si="4"/>
        <v>0</v>
      </c>
    </row>
    <row r="12" spans="1:10" x14ac:dyDescent="0.3">
      <c r="A12" s="72" t="s">
        <v>18</v>
      </c>
      <c r="B12" s="74">
        <v>347</v>
      </c>
      <c r="C12" s="58">
        <v>0</v>
      </c>
      <c r="D12" s="73">
        <f t="shared" si="1"/>
        <v>0</v>
      </c>
      <c r="E12" s="58">
        <v>0</v>
      </c>
      <c r="F12" s="73">
        <f t="shared" si="2"/>
        <v>0</v>
      </c>
      <c r="G12" s="58">
        <v>0</v>
      </c>
      <c r="H12" s="73">
        <f t="shared" si="3"/>
        <v>0</v>
      </c>
      <c r="I12" s="55">
        <f t="shared" si="0"/>
        <v>0</v>
      </c>
      <c r="J12" s="73">
        <f t="shared" si="4"/>
        <v>0</v>
      </c>
    </row>
    <row r="13" spans="1:10" x14ac:dyDescent="0.3">
      <c r="A13" s="72" t="s">
        <v>19</v>
      </c>
      <c r="B13" s="74">
        <v>2588</v>
      </c>
      <c r="C13" s="58">
        <v>332</v>
      </c>
      <c r="D13" s="73">
        <f t="shared" si="1"/>
        <v>0.12828438948995363</v>
      </c>
      <c r="E13" s="58">
        <v>238</v>
      </c>
      <c r="F13" s="73">
        <f t="shared" si="2"/>
        <v>9.1962905718701707E-2</v>
      </c>
      <c r="G13" s="58">
        <v>3</v>
      </c>
      <c r="H13" s="73">
        <f t="shared" si="3"/>
        <v>1.1591962905718701E-3</v>
      </c>
      <c r="I13" s="55">
        <f t="shared" si="0"/>
        <v>573</v>
      </c>
      <c r="J13" s="73">
        <f t="shared" si="4"/>
        <v>0.2214064914992272</v>
      </c>
    </row>
    <row r="14" spans="1:10" x14ac:dyDescent="0.3">
      <c r="A14" s="72" t="s">
        <v>20</v>
      </c>
      <c r="B14" s="74">
        <v>2</v>
      </c>
      <c r="C14" s="58">
        <v>0</v>
      </c>
      <c r="D14" s="73">
        <f t="shared" si="1"/>
        <v>0</v>
      </c>
      <c r="E14" s="58">
        <v>0</v>
      </c>
      <c r="F14" s="73">
        <f t="shared" si="2"/>
        <v>0</v>
      </c>
      <c r="G14" s="58">
        <v>0</v>
      </c>
      <c r="H14" s="73">
        <f t="shared" si="3"/>
        <v>0</v>
      </c>
      <c r="I14" s="55">
        <f t="shared" si="0"/>
        <v>0</v>
      </c>
      <c r="J14" s="73">
        <f t="shared" si="4"/>
        <v>0</v>
      </c>
    </row>
    <row r="15" spans="1:10" x14ac:dyDescent="0.3">
      <c r="A15" s="72" t="s">
        <v>21</v>
      </c>
      <c r="B15" s="74">
        <v>17</v>
      </c>
      <c r="C15" s="58">
        <v>0</v>
      </c>
      <c r="D15" s="73">
        <f t="shared" si="1"/>
        <v>0</v>
      </c>
      <c r="E15" s="58">
        <v>0</v>
      </c>
      <c r="F15" s="73">
        <f t="shared" si="2"/>
        <v>0</v>
      </c>
      <c r="G15" s="58">
        <v>0</v>
      </c>
      <c r="H15" s="73">
        <f t="shared" si="3"/>
        <v>0</v>
      </c>
      <c r="I15" s="55">
        <f t="shared" si="0"/>
        <v>0</v>
      </c>
      <c r="J15" s="73">
        <f t="shared" si="4"/>
        <v>0</v>
      </c>
    </row>
    <row r="16" spans="1:10" x14ac:dyDescent="0.3">
      <c r="A16" s="72" t="s">
        <v>22</v>
      </c>
      <c r="B16" s="74">
        <v>19</v>
      </c>
      <c r="C16" s="58">
        <v>14</v>
      </c>
      <c r="D16" s="73">
        <f t="shared" si="1"/>
        <v>0.73684210526315785</v>
      </c>
      <c r="E16" s="58">
        <v>3</v>
      </c>
      <c r="F16" s="73">
        <f t="shared" si="2"/>
        <v>0.15789473684210525</v>
      </c>
      <c r="G16" s="58">
        <v>2</v>
      </c>
      <c r="H16" s="73">
        <f t="shared" si="3"/>
        <v>0.10526315789473684</v>
      </c>
      <c r="I16" s="55">
        <f t="shared" si="0"/>
        <v>19</v>
      </c>
      <c r="J16" s="73">
        <f t="shared" si="4"/>
        <v>1</v>
      </c>
    </row>
    <row r="17" spans="1:10" x14ac:dyDescent="0.3">
      <c r="A17" s="72" t="s">
        <v>23</v>
      </c>
      <c r="B17" s="74">
        <v>9</v>
      </c>
      <c r="C17" s="58">
        <v>0</v>
      </c>
      <c r="D17" s="73">
        <f t="shared" si="1"/>
        <v>0</v>
      </c>
      <c r="E17" s="58">
        <v>0</v>
      </c>
      <c r="F17" s="73">
        <f t="shared" si="2"/>
        <v>0</v>
      </c>
      <c r="G17" s="58">
        <v>0</v>
      </c>
      <c r="H17" s="73">
        <f t="shared" si="3"/>
        <v>0</v>
      </c>
      <c r="I17" s="55">
        <f t="shared" si="0"/>
        <v>0</v>
      </c>
      <c r="J17" s="73">
        <f t="shared" si="4"/>
        <v>0</v>
      </c>
    </row>
    <row r="18" spans="1:10" x14ac:dyDescent="0.3">
      <c r="A18" s="72" t="s">
        <v>24</v>
      </c>
      <c r="B18" s="74">
        <v>322</v>
      </c>
      <c r="C18" s="58">
        <v>75</v>
      </c>
      <c r="D18" s="73">
        <f t="shared" si="1"/>
        <v>0.23291925465838509</v>
      </c>
      <c r="E18" s="58">
        <v>245</v>
      </c>
      <c r="F18" s="73">
        <f t="shared" si="2"/>
        <v>0.76086956521739135</v>
      </c>
      <c r="G18" s="58">
        <v>0</v>
      </c>
      <c r="H18" s="73">
        <f t="shared" si="3"/>
        <v>0</v>
      </c>
      <c r="I18" s="55">
        <f t="shared" si="0"/>
        <v>320</v>
      </c>
      <c r="J18" s="73">
        <f t="shared" si="4"/>
        <v>0.99378881987577639</v>
      </c>
    </row>
    <row r="19" spans="1:10" x14ac:dyDescent="0.3">
      <c r="A19" s="72" t="s">
        <v>25</v>
      </c>
      <c r="B19" s="74">
        <v>8</v>
      </c>
      <c r="C19" s="58">
        <v>8</v>
      </c>
      <c r="D19" s="73">
        <f t="shared" si="1"/>
        <v>1</v>
      </c>
      <c r="E19" s="58">
        <v>0</v>
      </c>
      <c r="F19" s="73">
        <f t="shared" si="2"/>
        <v>0</v>
      </c>
      <c r="G19" s="58">
        <v>0</v>
      </c>
      <c r="H19" s="73">
        <f t="shared" si="3"/>
        <v>0</v>
      </c>
      <c r="I19" s="55">
        <f t="shared" si="0"/>
        <v>8</v>
      </c>
      <c r="J19" s="73">
        <f t="shared" si="4"/>
        <v>1</v>
      </c>
    </row>
    <row r="20" spans="1:10" x14ac:dyDescent="0.3">
      <c r="A20" s="72" t="s">
        <v>26</v>
      </c>
      <c r="B20" s="74">
        <v>42977</v>
      </c>
      <c r="C20" s="58">
        <v>3627</v>
      </c>
      <c r="D20" s="73">
        <f t="shared" si="1"/>
        <v>8.4393978174372344E-2</v>
      </c>
      <c r="E20" s="58">
        <v>72</v>
      </c>
      <c r="F20" s="73">
        <f t="shared" si="2"/>
        <v>1.6753147032133467E-3</v>
      </c>
      <c r="G20" s="58">
        <v>0</v>
      </c>
      <c r="H20" s="73">
        <f t="shared" si="3"/>
        <v>0</v>
      </c>
      <c r="I20" s="55">
        <f t="shared" si="0"/>
        <v>3699</v>
      </c>
      <c r="J20" s="73">
        <f t="shared" si="4"/>
        <v>8.606929287758569E-2</v>
      </c>
    </row>
    <row r="21" spans="1:10" x14ac:dyDescent="0.3">
      <c r="A21" s="72" t="s">
        <v>27</v>
      </c>
      <c r="B21" s="74">
        <v>1616</v>
      </c>
      <c r="C21" s="58">
        <v>991</v>
      </c>
      <c r="D21" s="73">
        <f t="shared" si="1"/>
        <v>0.61324257425742579</v>
      </c>
      <c r="E21" s="58">
        <v>192</v>
      </c>
      <c r="F21" s="73">
        <f t="shared" si="2"/>
        <v>0.11881188118811881</v>
      </c>
      <c r="G21" s="58">
        <v>49</v>
      </c>
      <c r="H21" s="73">
        <f t="shared" si="3"/>
        <v>3.0321782178217821E-2</v>
      </c>
      <c r="I21" s="55">
        <f t="shared" si="0"/>
        <v>1232</v>
      </c>
      <c r="J21" s="73">
        <f t="shared" si="4"/>
        <v>0.76237623762376239</v>
      </c>
    </row>
    <row r="22" spans="1:10" x14ac:dyDescent="0.3">
      <c r="A22" s="72" t="s">
        <v>28</v>
      </c>
      <c r="B22" s="74">
        <v>1835</v>
      </c>
      <c r="C22" s="58">
        <v>1102</v>
      </c>
      <c r="D22" s="73">
        <f t="shared" si="1"/>
        <v>0.60054495912806538</v>
      </c>
      <c r="E22" s="58">
        <v>683</v>
      </c>
      <c r="F22" s="73">
        <f t="shared" si="2"/>
        <v>0.37220708446866485</v>
      </c>
      <c r="G22" s="58">
        <v>0</v>
      </c>
      <c r="H22" s="73">
        <f t="shared" si="3"/>
        <v>0</v>
      </c>
      <c r="I22" s="55">
        <f t="shared" si="0"/>
        <v>1785</v>
      </c>
      <c r="J22" s="73">
        <f t="shared" si="4"/>
        <v>0.97275204359673029</v>
      </c>
    </row>
    <row r="23" spans="1:10" x14ac:dyDescent="0.3">
      <c r="A23" s="72" t="s">
        <v>29</v>
      </c>
      <c r="B23" s="74">
        <v>14521</v>
      </c>
      <c r="C23" s="58">
        <v>2875</v>
      </c>
      <c r="D23" s="73">
        <f t="shared" si="1"/>
        <v>0.1979891192066662</v>
      </c>
      <c r="E23" s="58">
        <v>7899</v>
      </c>
      <c r="F23" s="73">
        <f t="shared" si="2"/>
        <v>0.54397080090902827</v>
      </c>
      <c r="G23" s="58">
        <v>3972</v>
      </c>
      <c r="H23" s="73">
        <f t="shared" si="3"/>
        <v>0.27353488051787067</v>
      </c>
      <c r="I23" s="55">
        <f t="shared" si="0"/>
        <v>14746</v>
      </c>
      <c r="J23" s="73">
        <f t="shared" si="4"/>
        <v>1.0154948006335651</v>
      </c>
    </row>
    <row r="24" spans="1:10" x14ac:dyDescent="0.3">
      <c r="A24" s="72" t="s">
        <v>30</v>
      </c>
      <c r="B24" s="74">
        <v>757</v>
      </c>
      <c r="C24" s="58">
        <v>122</v>
      </c>
      <c r="D24" s="73">
        <f t="shared" si="1"/>
        <v>0.16116248348745046</v>
      </c>
      <c r="E24" s="58">
        <v>88</v>
      </c>
      <c r="F24" s="73">
        <f t="shared" si="2"/>
        <v>0.11624834874504623</v>
      </c>
      <c r="G24" s="58">
        <v>0</v>
      </c>
      <c r="H24" s="73">
        <f t="shared" si="3"/>
        <v>0</v>
      </c>
      <c r="I24" s="55">
        <f t="shared" si="0"/>
        <v>210</v>
      </c>
      <c r="J24" s="73">
        <f t="shared" si="4"/>
        <v>0.27741083223249668</v>
      </c>
    </row>
    <row r="25" spans="1:10" x14ac:dyDescent="0.3">
      <c r="A25" s="72" t="s">
        <v>31</v>
      </c>
      <c r="B25" s="74">
        <v>3</v>
      </c>
      <c r="C25" s="58">
        <v>0</v>
      </c>
      <c r="D25" s="73">
        <f t="shared" si="1"/>
        <v>0</v>
      </c>
      <c r="E25" s="58">
        <v>0</v>
      </c>
      <c r="F25" s="73">
        <f t="shared" si="2"/>
        <v>0</v>
      </c>
      <c r="G25" s="58">
        <v>0</v>
      </c>
      <c r="H25" s="73">
        <f t="shared" si="3"/>
        <v>0</v>
      </c>
      <c r="I25" s="55">
        <f t="shared" si="0"/>
        <v>0</v>
      </c>
      <c r="J25" s="73">
        <f t="shared" si="4"/>
        <v>0</v>
      </c>
    </row>
    <row r="26" spans="1:10" x14ac:dyDescent="0.3">
      <c r="A26" s="72" t="s">
        <v>32</v>
      </c>
      <c r="B26" s="74">
        <v>318</v>
      </c>
      <c r="C26" s="58">
        <v>2</v>
      </c>
      <c r="D26" s="73">
        <f t="shared" si="1"/>
        <v>6.2893081761006293E-3</v>
      </c>
      <c r="E26" s="58">
        <v>316</v>
      </c>
      <c r="F26" s="73">
        <f t="shared" si="2"/>
        <v>0.99371069182389937</v>
      </c>
      <c r="G26" s="58">
        <v>0</v>
      </c>
      <c r="H26" s="73">
        <f t="shared" si="3"/>
        <v>0</v>
      </c>
      <c r="I26" s="55">
        <f t="shared" si="0"/>
        <v>318</v>
      </c>
      <c r="J26" s="73">
        <f t="shared" si="4"/>
        <v>1</v>
      </c>
    </row>
    <row r="27" spans="1:10" x14ac:dyDescent="0.3">
      <c r="A27" s="72" t="s">
        <v>33</v>
      </c>
      <c r="B27" s="74">
        <v>219</v>
      </c>
      <c r="C27" s="58">
        <v>60</v>
      </c>
      <c r="D27" s="73">
        <f t="shared" si="1"/>
        <v>0.27397260273972601</v>
      </c>
      <c r="E27" s="58">
        <v>11</v>
      </c>
      <c r="F27" s="73">
        <f t="shared" si="2"/>
        <v>5.0228310502283102E-2</v>
      </c>
      <c r="G27" s="58">
        <v>0</v>
      </c>
      <c r="H27" s="73">
        <f t="shared" si="3"/>
        <v>0</v>
      </c>
      <c r="I27" s="55">
        <f t="shared" si="0"/>
        <v>71</v>
      </c>
      <c r="J27" s="73">
        <f t="shared" si="4"/>
        <v>0.32420091324200911</v>
      </c>
    </row>
    <row r="28" spans="1:10" x14ac:dyDescent="0.3">
      <c r="A28" s="72" t="s">
        <v>34</v>
      </c>
      <c r="B28" s="74">
        <v>1134</v>
      </c>
      <c r="C28" s="58">
        <v>12</v>
      </c>
      <c r="D28" s="73">
        <f t="shared" si="1"/>
        <v>1.0582010582010581E-2</v>
      </c>
      <c r="E28" s="58">
        <v>0</v>
      </c>
      <c r="F28" s="73">
        <f t="shared" si="2"/>
        <v>0</v>
      </c>
      <c r="G28" s="58">
        <v>0</v>
      </c>
      <c r="H28" s="73">
        <f t="shared" si="3"/>
        <v>0</v>
      </c>
      <c r="I28" s="55">
        <f t="shared" si="0"/>
        <v>12</v>
      </c>
      <c r="J28" s="73">
        <f t="shared" si="4"/>
        <v>1.0582010582010581E-2</v>
      </c>
    </row>
    <row r="29" spans="1:10" x14ac:dyDescent="0.3">
      <c r="A29" s="72" t="s">
        <v>35</v>
      </c>
      <c r="B29" s="74">
        <v>21</v>
      </c>
      <c r="C29" s="58">
        <v>0</v>
      </c>
      <c r="D29" s="73">
        <f t="shared" si="1"/>
        <v>0</v>
      </c>
      <c r="E29" s="58">
        <v>0</v>
      </c>
      <c r="F29" s="73">
        <f t="shared" si="2"/>
        <v>0</v>
      </c>
      <c r="G29" s="58">
        <v>0</v>
      </c>
      <c r="H29" s="73">
        <f t="shared" si="3"/>
        <v>0</v>
      </c>
      <c r="I29" s="55">
        <f t="shared" si="0"/>
        <v>0</v>
      </c>
      <c r="J29" s="73">
        <f t="shared" si="4"/>
        <v>0</v>
      </c>
    </row>
    <row r="30" spans="1:10" x14ac:dyDescent="0.3">
      <c r="A30" s="72" t="s">
        <v>37</v>
      </c>
      <c r="B30" s="74">
        <v>2</v>
      </c>
      <c r="C30" s="58">
        <v>0</v>
      </c>
      <c r="D30" s="73">
        <f t="shared" si="1"/>
        <v>0</v>
      </c>
      <c r="E30" s="58">
        <v>0</v>
      </c>
      <c r="F30" s="73">
        <f t="shared" si="2"/>
        <v>0</v>
      </c>
      <c r="G30" s="58">
        <v>0</v>
      </c>
      <c r="H30" s="73">
        <f t="shared" si="3"/>
        <v>0</v>
      </c>
      <c r="I30" s="55">
        <f t="shared" si="0"/>
        <v>0</v>
      </c>
      <c r="J30" s="73">
        <f t="shared" si="4"/>
        <v>0</v>
      </c>
    </row>
    <row r="31" spans="1:10" x14ac:dyDescent="0.3">
      <c r="A31" s="72" t="s">
        <v>38</v>
      </c>
      <c r="B31" s="74">
        <v>2</v>
      </c>
      <c r="C31" s="58">
        <v>0</v>
      </c>
      <c r="D31" s="73">
        <f t="shared" si="1"/>
        <v>0</v>
      </c>
      <c r="E31" s="58">
        <v>0</v>
      </c>
      <c r="F31" s="73">
        <f t="shared" si="2"/>
        <v>0</v>
      </c>
      <c r="G31" s="58">
        <v>0</v>
      </c>
      <c r="H31" s="73">
        <f t="shared" si="3"/>
        <v>0</v>
      </c>
      <c r="I31" s="55">
        <f t="shared" si="0"/>
        <v>0</v>
      </c>
      <c r="J31" s="73">
        <f t="shared" si="4"/>
        <v>0</v>
      </c>
    </row>
    <row r="32" spans="1:10" x14ac:dyDescent="0.3">
      <c r="A32" s="72" t="s">
        <v>39</v>
      </c>
      <c r="B32" s="74">
        <v>242</v>
      </c>
      <c r="C32" s="58">
        <v>22</v>
      </c>
      <c r="D32" s="73">
        <f t="shared" si="1"/>
        <v>9.0909090909090912E-2</v>
      </c>
      <c r="E32" s="58">
        <v>0</v>
      </c>
      <c r="F32" s="73">
        <f t="shared" si="2"/>
        <v>0</v>
      </c>
      <c r="G32" s="58">
        <v>0</v>
      </c>
      <c r="H32" s="73">
        <f t="shared" si="3"/>
        <v>0</v>
      </c>
      <c r="I32" s="55">
        <f t="shared" si="0"/>
        <v>22</v>
      </c>
      <c r="J32" s="73">
        <f t="shared" si="4"/>
        <v>9.0909090909090912E-2</v>
      </c>
    </row>
    <row r="33" spans="1:10" x14ac:dyDescent="0.3">
      <c r="A33" s="72" t="s">
        <v>40</v>
      </c>
      <c r="B33" s="74">
        <v>1434</v>
      </c>
      <c r="C33" s="58">
        <v>965</v>
      </c>
      <c r="D33" s="73">
        <f t="shared" si="1"/>
        <v>0.67294281729428174</v>
      </c>
      <c r="E33" s="58">
        <v>157</v>
      </c>
      <c r="F33" s="73">
        <f t="shared" si="2"/>
        <v>0.10948396094839609</v>
      </c>
      <c r="G33" s="58">
        <v>0</v>
      </c>
      <c r="H33" s="73">
        <f t="shared" si="3"/>
        <v>0</v>
      </c>
      <c r="I33" s="55">
        <f t="shared" si="0"/>
        <v>1122</v>
      </c>
      <c r="J33" s="73">
        <f t="shared" si="4"/>
        <v>0.78242677824267781</v>
      </c>
    </row>
    <row r="34" spans="1:10" x14ac:dyDescent="0.3">
      <c r="A34" s="72" t="s">
        <v>41</v>
      </c>
      <c r="B34" s="74" t="s">
        <v>36</v>
      </c>
      <c r="C34" s="58" t="s">
        <v>36</v>
      </c>
      <c r="D34" s="74" t="s">
        <v>36</v>
      </c>
      <c r="E34" s="58" t="s">
        <v>36</v>
      </c>
      <c r="F34" s="74" t="s">
        <v>36</v>
      </c>
      <c r="G34" s="58" t="s">
        <v>36</v>
      </c>
      <c r="H34" s="74" t="s">
        <v>36</v>
      </c>
      <c r="I34" s="55">
        <f t="shared" si="0"/>
        <v>0</v>
      </c>
      <c r="J34" s="74" t="s">
        <v>36</v>
      </c>
    </row>
    <row r="35" spans="1:10" x14ac:dyDescent="0.3">
      <c r="A35" s="72" t="s">
        <v>42</v>
      </c>
      <c r="B35" s="74">
        <v>1148</v>
      </c>
      <c r="C35" s="58">
        <v>810</v>
      </c>
      <c r="D35" s="73">
        <f>C35/B35</f>
        <v>0.70557491289198604</v>
      </c>
      <c r="E35" s="58">
        <v>0</v>
      </c>
      <c r="F35" s="73">
        <f>E35/B35</f>
        <v>0</v>
      </c>
      <c r="G35" s="58">
        <v>0</v>
      </c>
      <c r="H35" s="73">
        <f>G35/B35</f>
        <v>0</v>
      </c>
      <c r="I35" s="55">
        <f t="shared" si="0"/>
        <v>810</v>
      </c>
      <c r="J35" s="73">
        <f>I35/B35</f>
        <v>0.70557491289198604</v>
      </c>
    </row>
    <row r="36" spans="1:10" x14ac:dyDescent="0.3">
      <c r="A36" s="72" t="s">
        <v>43</v>
      </c>
      <c r="B36" s="74">
        <v>22</v>
      </c>
      <c r="C36" s="58">
        <v>2</v>
      </c>
      <c r="D36" s="73">
        <f>C36/B36</f>
        <v>9.0909090909090912E-2</v>
      </c>
      <c r="E36" s="58">
        <v>1</v>
      </c>
      <c r="F36" s="73">
        <f>E36/B36</f>
        <v>4.5454545454545456E-2</v>
      </c>
      <c r="G36" s="58">
        <v>0</v>
      </c>
      <c r="H36" s="73">
        <f>G36/B36</f>
        <v>0</v>
      </c>
      <c r="I36" s="55">
        <f t="shared" ref="I36:I59" si="5">SUM(C36,E36,G36)</f>
        <v>3</v>
      </c>
      <c r="J36" s="73">
        <f>I36/B36</f>
        <v>0.13636363636363635</v>
      </c>
    </row>
    <row r="37" spans="1:10" x14ac:dyDescent="0.3">
      <c r="A37" s="72" t="s">
        <v>44</v>
      </c>
      <c r="B37" s="74">
        <v>226</v>
      </c>
      <c r="C37" s="58">
        <v>51</v>
      </c>
      <c r="D37" s="73">
        <f>C37/B37</f>
        <v>0.22566371681415928</v>
      </c>
      <c r="E37" s="58">
        <v>48</v>
      </c>
      <c r="F37" s="73">
        <f>E37/B37</f>
        <v>0.21238938053097345</v>
      </c>
      <c r="G37" s="58">
        <v>0</v>
      </c>
      <c r="H37" s="73">
        <f>G37/B37</f>
        <v>0</v>
      </c>
      <c r="I37" s="55">
        <f t="shared" si="5"/>
        <v>99</v>
      </c>
      <c r="J37" s="73">
        <f>I37/B37</f>
        <v>0.43805309734513276</v>
      </c>
    </row>
    <row r="38" spans="1:10" x14ac:dyDescent="0.3">
      <c r="A38" s="72" t="s">
        <v>45</v>
      </c>
      <c r="B38" s="74" t="s">
        <v>36</v>
      </c>
      <c r="C38" s="58" t="s">
        <v>36</v>
      </c>
      <c r="D38" s="74" t="s">
        <v>36</v>
      </c>
      <c r="E38" s="58" t="s">
        <v>36</v>
      </c>
      <c r="F38" s="74" t="s">
        <v>36</v>
      </c>
      <c r="G38" s="58" t="s">
        <v>36</v>
      </c>
      <c r="H38" s="74" t="s">
        <v>36</v>
      </c>
      <c r="I38" s="55">
        <f t="shared" si="5"/>
        <v>0</v>
      </c>
      <c r="J38" s="74" t="s">
        <v>36</v>
      </c>
    </row>
    <row r="39" spans="1:10" x14ac:dyDescent="0.3">
      <c r="A39" s="72" t="s">
        <v>46</v>
      </c>
      <c r="B39" s="74">
        <v>3</v>
      </c>
      <c r="C39" s="58">
        <v>3</v>
      </c>
      <c r="D39" s="73">
        <f t="shared" ref="D39:D60" si="6">C39/B39</f>
        <v>1</v>
      </c>
      <c r="E39" s="58">
        <v>0</v>
      </c>
      <c r="F39" s="73">
        <f t="shared" ref="F39:F60" si="7">E39/B39</f>
        <v>0</v>
      </c>
      <c r="G39" s="58">
        <v>0</v>
      </c>
      <c r="H39" s="73">
        <f t="shared" ref="H39:H60" si="8">G39/B39</f>
        <v>0</v>
      </c>
      <c r="I39" s="55">
        <f t="shared" si="5"/>
        <v>3</v>
      </c>
      <c r="J39" s="73">
        <f t="shared" ref="J39:J60" si="9">I39/B39</f>
        <v>1</v>
      </c>
    </row>
    <row r="40" spans="1:10" x14ac:dyDescent="0.3">
      <c r="A40" s="72" t="s">
        <v>47</v>
      </c>
      <c r="B40" s="74">
        <v>10015</v>
      </c>
      <c r="C40" s="58">
        <v>4296</v>
      </c>
      <c r="D40" s="73">
        <f t="shared" si="6"/>
        <v>0.4289565651522716</v>
      </c>
      <c r="E40" s="58">
        <v>2428</v>
      </c>
      <c r="F40" s="73">
        <f t="shared" si="7"/>
        <v>0.24243634548177734</v>
      </c>
      <c r="G40" s="58">
        <v>119</v>
      </c>
      <c r="H40" s="73">
        <f t="shared" si="8"/>
        <v>1.1882176734897654E-2</v>
      </c>
      <c r="I40" s="55">
        <f t="shared" si="5"/>
        <v>6843</v>
      </c>
      <c r="J40" s="73">
        <f t="shared" si="9"/>
        <v>0.6832750873689466</v>
      </c>
    </row>
    <row r="41" spans="1:10" x14ac:dyDescent="0.3">
      <c r="A41" s="72" t="s">
        <v>48</v>
      </c>
      <c r="B41" s="74">
        <v>2</v>
      </c>
      <c r="C41" s="58">
        <v>0</v>
      </c>
      <c r="D41" s="73">
        <f t="shared" si="6"/>
        <v>0</v>
      </c>
      <c r="E41" s="58">
        <v>0</v>
      </c>
      <c r="F41" s="73">
        <f t="shared" si="7"/>
        <v>0</v>
      </c>
      <c r="G41" s="58">
        <v>0</v>
      </c>
      <c r="H41" s="73">
        <f t="shared" si="8"/>
        <v>0</v>
      </c>
      <c r="I41" s="55">
        <f t="shared" si="5"/>
        <v>0</v>
      </c>
      <c r="J41" s="73">
        <f t="shared" si="9"/>
        <v>0</v>
      </c>
    </row>
    <row r="42" spans="1:10" x14ac:dyDescent="0.3">
      <c r="A42" s="72" t="s">
        <v>49</v>
      </c>
      <c r="B42" s="74">
        <v>13</v>
      </c>
      <c r="C42" s="58">
        <v>10</v>
      </c>
      <c r="D42" s="73">
        <f t="shared" si="6"/>
        <v>0.76923076923076927</v>
      </c>
      <c r="E42" s="58">
        <v>2</v>
      </c>
      <c r="F42" s="73">
        <f t="shared" si="7"/>
        <v>0.15384615384615385</v>
      </c>
      <c r="G42" s="58">
        <v>0</v>
      </c>
      <c r="H42" s="73">
        <f t="shared" si="8"/>
        <v>0</v>
      </c>
      <c r="I42" s="55">
        <f t="shared" si="5"/>
        <v>12</v>
      </c>
      <c r="J42" s="73">
        <f t="shared" si="9"/>
        <v>0.92307692307692313</v>
      </c>
    </row>
    <row r="43" spans="1:10" x14ac:dyDescent="0.3">
      <c r="A43" s="72" t="s">
        <v>50</v>
      </c>
      <c r="B43" s="74">
        <v>2256</v>
      </c>
      <c r="C43" s="58">
        <v>806</v>
      </c>
      <c r="D43" s="73">
        <f t="shared" si="6"/>
        <v>0.35726950354609927</v>
      </c>
      <c r="E43" s="58">
        <v>1251</v>
      </c>
      <c r="F43" s="73">
        <f t="shared" si="7"/>
        <v>0.55452127659574468</v>
      </c>
      <c r="G43" s="58">
        <v>198</v>
      </c>
      <c r="H43" s="73">
        <f t="shared" si="8"/>
        <v>8.7765957446808512E-2</v>
      </c>
      <c r="I43" s="55">
        <f t="shared" si="5"/>
        <v>2255</v>
      </c>
      <c r="J43" s="73">
        <f t="shared" si="9"/>
        <v>0.99955673758865249</v>
      </c>
    </row>
    <row r="44" spans="1:10" x14ac:dyDescent="0.3">
      <c r="A44" s="72" t="s">
        <v>51</v>
      </c>
      <c r="B44" s="74">
        <v>35004</v>
      </c>
      <c r="C44" s="58">
        <v>0</v>
      </c>
      <c r="D44" s="73">
        <f t="shared" si="6"/>
        <v>0</v>
      </c>
      <c r="E44" s="58">
        <v>0</v>
      </c>
      <c r="F44" s="73">
        <f t="shared" si="7"/>
        <v>0</v>
      </c>
      <c r="G44" s="58">
        <v>0</v>
      </c>
      <c r="H44" s="73">
        <f t="shared" si="8"/>
        <v>0</v>
      </c>
      <c r="I44" s="55">
        <f t="shared" si="5"/>
        <v>0</v>
      </c>
      <c r="J44" s="73">
        <f t="shared" si="9"/>
        <v>0</v>
      </c>
    </row>
    <row r="45" spans="1:10" x14ac:dyDescent="0.3">
      <c r="A45" s="72" t="s">
        <v>52</v>
      </c>
      <c r="B45" s="74">
        <v>1898</v>
      </c>
      <c r="C45" s="58">
        <v>242</v>
      </c>
      <c r="D45" s="73">
        <f t="shared" si="6"/>
        <v>0.12750263435194942</v>
      </c>
      <c r="E45" s="58">
        <v>5</v>
      </c>
      <c r="F45" s="73">
        <f t="shared" si="7"/>
        <v>2.6343519494204425E-3</v>
      </c>
      <c r="G45" s="58">
        <v>0</v>
      </c>
      <c r="H45" s="73">
        <f t="shared" si="8"/>
        <v>0</v>
      </c>
      <c r="I45" s="55">
        <f t="shared" si="5"/>
        <v>247</v>
      </c>
      <c r="J45" s="73">
        <f t="shared" si="9"/>
        <v>0.13013698630136986</v>
      </c>
    </row>
    <row r="46" spans="1:10" x14ac:dyDescent="0.3">
      <c r="A46" s="72" t="s">
        <v>53</v>
      </c>
      <c r="B46" s="74">
        <v>7</v>
      </c>
      <c r="C46" s="58">
        <v>7</v>
      </c>
      <c r="D46" s="73">
        <f t="shared" si="6"/>
        <v>1</v>
      </c>
      <c r="E46" s="58">
        <v>0</v>
      </c>
      <c r="F46" s="73">
        <f t="shared" si="7"/>
        <v>0</v>
      </c>
      <c r="G46" s="58">
        <v>0</v>
      </c>
      <c r="H46" s="73">
        <f t="shared" si="8"/>
        <v>0</v>
      </c>
      <c r="I46" s="55">
        <f t="shared" si="5"/>
        <v>7</v>
      </c>
      <c r="J46" s="73">
        <f t="shared" si="9"/>
        <v>1</v>
      </c>
    </row>
    <row r="47" spans="1:10" x14ac:dyDescent="0.3">
      <c r="A47" s="72" t="s">
        <v>54</v>
      </c>
      <c r="B47" s="74">
        <v>230</v>
      </c>
      <c r="C47" s="58">
        <v>0</v>
      </c>
      <c r="D47" s="73">
        <f t="shared" si="6"/>
        <v>0</v>
      </c>
      <c r="E47" s="58">
        <v>0</v>
      </c>
      <c r="F47" s="73">
        <f t="shared" si="7"/>
        <v>0</v>
      </c>
      <c r="G47" s="58">
        <v>0</v>
      </c>
      <c r="H47" s="73">
        <f t="shared" si="8"/>
        <v>0</v>
      </c>
      <c r="I47" s="55">
        <f t="shared" si="5"/>
        <v>0</v>
      </c>
      <c r="J47" s="73">
        <f t="shared" si="9"/>
        <v>0</v>
      </c>
    </row>
    <row r="48" spans="1:10" x14ac:dyDescent="0.3">
      <c r="A48" s="72" t="s">
        <v>55</v>
      </c>
      <c r="B48" s="74">
        <v>5</v>
      </c>
      <c r="C48" s="58">
        <v>0</v>
      </c>
      <c r="D48" s="73">
        <f t="shared" si="6"/>
        <v>0</v>
      </c>
      <c r="E48" s="58">
        <v>4</v>
      </c>
      <c r="F48" s="73">
        <f t="shared" si="7"/>
        <v>0.8</v>
      </c>
      <c r="G48" s="58">
        <v>1</v>
      </c>
      <c r="H48" s="73">
        <f t="shared" si="8"/>
        <v>0.2</v>
      </c>
      <c r="I48" s="55">
        <f t="shared" si="5"/>
        <v>5</v>
      </c>
      <c r="J48" s="73">
        <f t="shared" si="9"/>
        <v>1</v>
      </c>
    </row>
    <row r="49" spans="1:10" x14ac:dyDescent="0.3">
      <c r="A49" s="72" t="s">
        <v>56</v>
      </c>
      <c r="B49" s="74">
        <v>494</v>
      </c>
      <c r="C49" s="58">
        <v>0</v>
      </c>
      <c r="D49" s="73">
        <f t="shared" si="6"/>
        <v>0</v>
      </c>
      <c r="E49" s="58">
        <v>0</v>
      </c>
      <c r="F49" s="73">
        <f t="shared" si="7"/>
        <v>0</v>
      </c>
      <c r="G49" s="58">
        <v>0</v>
      </c>
      <c r="H49" s="73">
        <f t="shared" si="8"/>
        <v>0</v>
      </c>
      <c r="I49" s="55">
        <f t="shared" si="5"/>
        <v>0</v>
      </c>
      <c r="J49" s="73">
        <f t="shared" si="9"/>
        <v>0</v>
      </c>
    </row>
    <row r="50" spans="1:10" x14ac:dyDescent="0.3">
      <c r="A50" s="72" t="s">
        <v>57</v>
      </c>
      <c r="B50" s="74">
        <v>177</v>
      </c>
      <c r="C50" s="58">
        <v>23</v>
      </c>
      <c r="D50" s="73">
        <f t="shared" si="6"/>
        <v>0.12994350282485875</v>
      </c>
      <c r="E50" s="58">
        <v>154</v>
      </c>
      <c r="F50" s="73">
        <f t="shared" si="7"/>
        <v>0.87005649717514122</v>
      </c>
      <c r="G50" s="58">
        <v>0</v>
      </c>
      <c r="H50" s="73">
        <f t="shared" si="8"/>
        <v>0</v>
      </c>
      <c r="I50" s="55">
        <f t="shared" si="5"/>
        <v>177</v>
      </c>
      <c r="J50" s="73">
        <f t="shared" si="9"/>
        <v>1</v>
      </c>
    </row>
    <row r="51" spans="1:10" x14ac:dyDescent="0.3">
      <c r="A51" s="72" t="s">
        <v>58</v>
      </c>
      <c r="B51" s="74">
        <v>2172</v>
      </c>
      <c r="C51" s="58">
        <v>212</v>
      </c>
      <c r="D51" s="73">
        <f t="shared" si="6"/>
        <v>9.7605893186003684E-2</v>
      </c>
      <c r="E51" s="58">
        <v>16</v>
      </c>
      <c r="F51" s="73">
        <f t="shared" si="7"/>
        <v>7.3664825046040518E-3</v>
      </c>
      <c r="G51" s="58">
        <v>0</v>
      </c>
      <c r="H51" s="73">
        <f t="shared" si="8"/>
        <v>0</v>
      </c>
      <c r="I51" s="55">
        <f t="shared" si="5"/>
        <v>228</v>
      </c>
      <c r="J51" s="73">
        <f t="shared" si="9"/>
        <v>0.10497237569060773</v>
      </c>
    </row>
    <row r="52" spans="1:10" x14ac:dyDescent="0.3">
      <c r="A52" s="72" t="s">
        <v>59</v>
      </c>
      <c r="B52" s="74">
        <v>117</v>
      </c>
      <c r="C52" s="58">
        <v>73</v>
      </c>
      <c r="D52" s="73">
        <f t="shared" si="6"/>
        <v>0.62393162393162394</v>
      </c>
      <c r="E52" s="58">
        <v>44</v>
      </c>
      <c r="F52" s="73">
        <f t="shared" si="7"/>
        <v>0.37606837606837606</v>
      </c>
      <c r="G52" s="58">
        <v>0</v>
      </c>
      <c r="H52" s="73">
        <f t="shared" si="8"/>
        <v>0</v>
      </c>
      <c r="I52" s="55">
        <f t="shared" si="5"/>
        <v>117</v>
      </c>
      <c r="J52" s="73">
        <f t="shared" si="9"/>
        <v>1</v>
      </c>
    </row>
    <row r="53" spans="1:10" x14ac:dyDescent="0.3">
      <c r="A53" s="72" t="s">
        <v>60</v>
      </c>
      <c r="B53" s="74">
        <v>3</v>
      </c>
      <c r="C53" s="58">
        <v>0</v>
      </c>
      <c r="D53" s="73">
        <f t="shared" si="6"/>
        <v>0</v>
      </c>
      <c r="E53" s="58">
        <v>0</v>
      </c>
      <c r="F53" s="73">
        <f t="shared" si="7"/>
        <v>0</v>
      </c>
      <c r="G53" s="58">
        <v>3</v>
      </c>
      <c r="H53" s="73">
        <f t="shared" si="8"/>
        <v>1</v>
      </c>
      <c r="I53" s="55">
        <f t="shared" si="5"/>
        <v>3</v>
      </c>
      <c r="J53" s="73">
        <f t="shared" si="9"/>
        <v>1</v>
      </c>
    </row>
    <row r="54" spans="1:10" x14ac:dyDescent="0.3">
      <c r="A54" s="72" t="s">
        <v>61</v>
      </c>
      <c r="B54" s="74">
        <v>975</v>
      </c>
      <c r="C54" s="58">
        <v>176</v>
      </c>
      <c r="D54" s="73">
        <f t="shared" si="6"/>
        <v>0.18051282051282053</v>
      </c>
      <c r="E54" s="58">
        <v>793</v>
      </c>
      <c r="F54" s="73">
        <f t="shared" si="7"/>
        <v>0.81333333333333335</v>
      </c>
      <c r="G54" s="58">
        <v>0</v>
      </c>
      <c r="H54" s="73">
        <f t="shared" si="8"/>
        <v>0</v>
      </c>
      <c r="I54" s="55">
        <f t="shared" si="5"/>
        <v>969</v>
      </c>
      <c r="J54" s="73">
        <f t="shared" si="9"/>
        <v>0.99384615384615382</v>
      </c>
    </row>
    <row r="55" spans="1:10" x14ac:dyDescent="0.3">
      <c r="A55" s="72" t="s">
        <v>62</v>
      </c>
      <c r="B55" s="74">
        <v>35</v>
      </c>
      <c r="C55" s="58">
        <v>16</v>
      </c>
      <c r="D55" s="73">
        <f t="shared" si="6"/>
        <v>0.45714285714285713</v>
      </c>
      <c r="E55" s="58">
        <v>7</v>
      </c>
      <c r="F55" s="73">
        <f t="shared" si="7"/>
        <v>0.2</v>
      </c>
      <c r="G55" s="58">
        <v>0</v>
      </c>
      <c r="H55" s="73">
        <f t="shared" si="8"/>
        <v>0</v>
      </c>
      <c r="I55" s="55">
        <f t="shared" si="5"/>
        <v>23</v>
      </c>
      <c r="J55" s="73">
        <f t="shared" si="9"/>
        <v>0.65714285714285714</v>
      </c>
    </row>
    <row r="56" spans="1:10" x14ac:dyDescent="0.3">
      <c r="A56" s="72" t="s">
        <v>63</v>
      </c>
      <c r="B56" s="74">
        <v>1</v>
      </c>
      <c r="C56" s="58">
        <v>0</v>
      </c>
      <c r="D56" s="73">
        <f t="shared" si="6"/>
        <v>0</v>
      </c>
      <c r="E56" s="58">
        <v>0</v>
      </c>
      <c r="F56" s="73">
        <f t="shared" si="7"/>
        <v>0</v>
      </c>
      <c r="G56" s="58">
        <v>0</v>
      </c>
      <c r="H56" s="73">
        <f t="shared" si="8"/>
        <v>0</v>
      </c>
      <c r="I56" s="55">
        <f t="shared" si="5"/>
        <v>0</v>
      </c>
      <c r="J56" s="73">
        <f t="shared" si="9"/>
        <v>0</v>
      </c>
    </row>
    <row r="57" spans="1:10" x14ac:dyDescent="0.3">
      <c r="A57" s="72" t="s">
        <v>64</v>
      </c>
      <c r="B57" s="74">
        <v>807</v>
      </c>
      <c r="C57" s="58">
        <v>506</v>
      </c>
      <c r="D57" s="73">
        <f t="shared" si="6"/>
        <v>0.62701363073110283</v>
      </c>
      <c r="E57" s="58">
        <v>182</v>
      </c>
      <c r="F57" s="73">
        <f t="shared" si="7"/>
        <v>0.2255266418835192</v>
      </c>
      <c r="G57" s="58">
        <v>0</v>
      </c>
      <c r="H57" s="73">
        <f t="shared" si="8"/>
        <v>0</v>
      </c>
      <c r="I57" s="55">
        <f t="shared" si="5"/>
        <v>688</v>
      </c>
      <c r="J57" s="73">
        <f t="shared" si="9"/>
        <v>0.85254027261462206</v>
      </c>
    </row>
    <row r="58" spans="1:10" x14ac:dyDescent="0.3">
      <c r="A58" s="72" t="s">
        <v>65</v>
      </c>
      <c r="B58" s="74">
        <v>101</v>
      </c>
      <c r="C58" s="58">
        <v>0</v>
      </c>
      <c r="D58" s="73">
        <f t="shared" si="6"/>
        <v>0</v>
      </c>
      <c r="E58" s="58">
        <v>2</v>
      </c>
      <c r="F58" s="73">
        <f t="shared" si="7"/>
        <v>1.9801980198019802E-2</v>
      </c>
      <c r="G58" s="58">
        <v>99</v>
      </c>
      <c r="H58" s="73">
        <f t="shared" si="8"/>
        <v>0.98019801980198018</v>
      </c>
      <c r="I58" s="55">
        <f t="shared" si="5"/>
        <v>101</v>
      </c>
      <c r="J58" s="73">
        <f t="shared" si="9"/>
        <v>1</v>
      </c>
    </row>
    <row r="59" spans="1:10" x14ac:dyDescent="0.3">
      <c r="A59" s="72" t="s">
        <v>66</v>
      </c>
      <c r="B59" s="74">
        <v>187</v>
      </c>
      <c r="C59" s="58">
        <v>0</v>
      </c>
      <c r="D59" s="73">
        <f t="shared" si="6"/>
        <v>0</v>
      </c>
      <c r="E59" s="58">
        <v>0</v>
      </c>
      <c r="F59" s="73">
        <f t="shared" si="7"/>
        <v>0</v>
      </c>
      <c r="G59" s="58">
        <v>0</v>
      </c>
      <c r="H59" s="73">
        <f t="shared" si="8"/>
        <v>0</v>
      </c>
      <c r="I59" s="55">
        <f t="shared" si="5"/>
        <v>0</v>
      </c>
      <c r="J59" s="73">
        <f t="shared" si="9"/>
        <v>0</v>
      </c>
    </row>
    <row r="60" spans="1:10" s="28" customFormat="1" x14ac:dyDescent="0.3">
      <c r="A60" s="75" t="s">
        <v>74</v>
      </c>
      <c r="B60" s="76">
        <f>SUM(B4:B59)</f>
        <v>128888</v>
      </c>
      <c r="C60" s="76">
        <f>SUM(C4:C59)</f>
        <v>19565</v>
      </c>
      <c r="D60" s="77">
        <f t="shared" si="6"/>
        <v>0.15179846067903915</v>
      </c>
      <c r="E60" s="76">
        <f>SUM(E4:E59)</f>
        <v>15090</v>
      </c>
      <c r="F60" s="77">
        <f t="shared" si="7"/>
        <v>0.1170783936440941</v>
      </c>
      <c r="G60" s="76">
        <f>SUM(G4:G59)</f>
        <v>4446</v>
      </c>
      <c r="H60" s="77">
        <f t="shared" si="8"/>
        <v>3.4495065483210227E-2</v>
      </c>
      <c r="I60" s="76">
        <f>SUM(I4:I59)</f>
        <v>39101</v>
      </c>
      <c r="J60" s="77">
        <f t="shared" si="9"/>
        <v>0.30337191980634348</v>
      </c>
    </row>
    <row r="61" spans="1:10" s="21" customFormat="1" ht="13.2" x14ac:dyDescent="0.3">
      <c r="A61" s="23"/>
      <c r="B61" s="22" t="s">
        <v>96</v>
      </c>
      <c r="C61" s="22" t="s">
        <v>96</v>
      </c>
      <c r="D61" s="24" t="s">
        <v>9</v>
      </c>
      <c r="E61" s="22" t="s">
        <v>96</v>
      </c>
      <c r="F61" s="24" t="s">
        <v>9</v>
      </c>
      <c r="G61" s="22" t="s">
        <v>96</v>
      </c>
      <c r="H61" s="24" t="s">
        <v>9</v>
      </c>
      <c r="I61" s="22" t="s">
        <v>96</v>
      </c>
      <c r="J61" s="24" t="s">
        <v>9</v>
      </c>
    </row>
    <row r="62" spans="1:10" s="106" customFormat="1" ht="51.6" customHeight="1" x14ac:dyDescent="0.3">
      <c r="A62" s="122"/>
      <c r="B62" s="22" t="s">
        <v>91</v>
      </c>
      <c r="C62" s="140" t="s">
        <v>92</v>
      </c>
      <c r="D62" s="140"/>
      <c r="E62" s="141" t="s">
        <v>93</v>
      </c>
      <c r="F62" s="141"/>
      <c r="G62" s="142" t="s">
        <v>94</v>
      </c>
      <c r="H62" s="142"/>
      <c r="I62" s="143" t="s">
        <v>95</v>
      </c>
      <c r="J62" s="143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7DBE0-46B4-4407-8DCB-808CE06FCB9D}">
  <dimension ref="A1:S62"/>
  <sheetViews>
    <sheetView zoomScale="70" zoomScaleNormal="55" workbookViewId="0">
      <selection activeCell="C1" sqref="C1"/>
    </sheetView>
  </sheetViews>
  <sheetFormatPr defaultColWidth="8.88671875" defaultRowHeight="14.4" x14ac:dyDescent="0.3"/>
  <cols>
    <col min="1" max="1" width="23.5546875" style="31" customWidth="1"/>
    <col min="2" max="2" width="21" style="32" customWidth="1"/>
    <col min="3" max="4" width="24.5546875" style="32" customWidth="1"/>
    <col min="5" max="5" width="15.5546875" style="33" customWidth="1"/>
    <col min="6" max="6" width="24.5546875" style="32" customWidth="1"/>
    <col min="7" max="7" width="8.88671875" style="33"/>
    <col min="8" max="8" width="24.5546875" style="32" customWidth="1"/>
    <col min="9" max="9" width="8.88671875" style="33"/>
    <col min="10" max="10" width="24.5546875" style="32" customWidth="1"/>
    <col min="11" max="11" width="8.88671875" style="33"/>
    <col min="12" max="12" width="24.5546875" style="32" customWidth="1"/>
    <col min="13" max="13" width="8.88671875" style="33"/>
    <col min="14" max="14" width="24.5546875" style="32" customWidth="1"/>
    <col min="15" max="15" width="8.88671875" style="33"/>
    <col min="16" max="16" width="24.5546875" style="32" customWidth="1"/>
    <col min="17" max="17" width="8.88671875" style="33"/>
    <col min="18" max="18" width="24.5546875" style="32" customWidth="1"/>
    <col min="19" max="19" width="11.5546875" style="33" customWidth="1"/>
    <col min="20" max="16384" width="8.88671875" style="31"/>
  </cols>
  <sheetData>
    <row r="1" spans="1:19" s="29" customFormat="1" ht="92.1" customHeight="1" x14ac:dyDescent="0.3">
      <c r="A1" s="78" t="s">
        <v>0</v>
      </c>
      <c r="B1" s="79" t="s">
        <v>140</v>
      </c>
      <c r="C1" s="79" t="s">
        <v>141</v>
      </c>
      <c r="D1" s="145" t="s">
        <v>98</v>
      </c>
      <c r="E1" s="146"/>
      <c r="F1" s="145" t="s">
        <v>99</v>
      </c>
      <c r="G1" s="146"/>
      <c r="H1" s="147" t="s">
        <v>100</v>
      </c>
      <c r="I1" s="148"/>
      <c r="J1" s="147" t="s">
        <v>101</v>
      </c>
      <c r="K1" s="148"/>
      <c r="L1" s="149" t="s">
        <v>102</v>
      </c>
      <c r="M1" s="149"/>
      <c r="N1" s="149" t="s">
        <v>103</v>
      </c>
      <c r="O1" s="149"/>
      <c r="P1" s="150" t="s">
        <v>104</v>
      </c>
      <c r="Q1" s="150"/>
      <c r="R1" s="150" t="s">
        <v>105</v>
      </c>
      <c r="S1" s="150"/>
    </row>
    <row r="2" spans="1:19" s="29" customFormat="1" x14ac:dyDescent="0.3">
      <c r="A2" s="123" t="s">
        <v>97</v>
      </c>
      <c r="B2" s="151">
        <v>2018</v>
      </c>
      <c r="C2" s="151"/>
      <c r="D2" s="152">
        <v>250</v>
      </c>
      <c r="E2" s="152"/>
      <c r="F2" s="152">
        <v>250</v>
      </c>
      <c r="G2" s="152"/>
      <c r="H2" s="152">
        <v>250</v>
      </c>
      <c r="I2" s="152"/>
      <c r="J2" s="152">
        <v>250</v>
      </c>
      <c r="K2" s="152"/>
      <c r="L2" s="152">
        <v>250</v>
      </c>
      <c r="M2" s="152"/>
      <c r="N2" s="152">
        <v>250</v>
      </c>
      <c r="O2" s="152"/>
      <c r="P2" s="152">
        <v>250</v>
      </c>
      <c r="Q2" s="152"/>
      <c r="R2" s="152">
        <v>250</v>
      </c>
      <c r="S2" s="152"/>
    </row>
    <row r="3" spans="1:19" s="30" customFormat="1" ht="26.4" x14ac:dyDescent="0.3">
      <c r="A3" s="1" t="s">
        <v>7</v>
      </c>
      <c r="B3" s="121" t="s">
        <v>106</v>
      </c>
      <c r="C3" s="121" t="s">
        <v>107</v>
      </c>
      <c r="D3" s="121" t="s">
        <v>106</v>
      </c>
      <c r="E3" s="3" t="s">
        <v>9</v>
      </c>
      <c r="F3" s="121" t="s">
        <v>107</v>
      </c>
      <c r="G3" s="3" t="s">
        <v>9</v>
      </c>
      <c r="H3" s="121" t="s">
        <v>106</v>
      </c>
      <c r="I3" s="3" t="s">
        <v>9</v>
      </c>
      <c r="J3" s="121" t="s">
        <v>107</v>
      </c>
      <c r="K3" s="3" t="s">
        <v>9</v>
      </c>
      <c r="L3" s="121" t="s">
        <v>106</v>
      </c>
      <c r="M3" s="3" t="s">
        <v>9</v>
      </c>
      <c r="N3" s="121" t="s">
        <v>107</v>
      </c>
      <c r="O3" s="3" t="s">
        <v>9</v>
      </c>
      <c r="P3" s="121" t="s">
        <v>106</v>
      </c>
      <c r="Q3" s="80" t="s">
        <v>9</v>
      </c>
      <c r="R3" s="121" t="s">
        <v>107</v>
      </c>
      <c r="S3" s="80" t="s">
        <v>9</v>
      </c>
    </row>
    <row r="4" spans="1:19" x14ac:dyDescent="0.3">
      <c r="A4" s="81" t="s">
        <v>10</v>
      </c>
      <c r="B4" s="58">
        <v>40</v>
      </c>
      <c r="C4" s="58">
        <v>544</v>
      </c>
      <c r="D4" s="58">
        <v>18</v>
      </c>
      <c r="E4" s="82">
        <f t="shared" ref="E4:E10" si="0">D4/B4</f>
        <v>0.45</v>
      </c>
      <c r="F4" s="58">
        <v>375</v>
      </c>
      <c r="G4" s="82">
        <f t="shared" ref="G4:G10" si="1">F4/C4</f>
        <v>0.68933823529411764</v>
      </c>
      <c r="H4" s="58">
        <v>3</v>
      </c>
      <c r="I4" s="82">
        <f t="shared" ref="I4:I10" si="2">H4/B4</f>
        <v>7.4999999999999997E-2</v>
      </c>
      <c r="J4" s="58">
        <v>7</v>
      </c>
      <c r="K4" s="82">
        <f t="shared" ref="K4:K10" si="3">J4/C4</f>
        <v>1.2867647058823529E-2</v>
      </c>
      <c r="L4" s="58">
        <v>0</v>
      </c>
      <c r="M4" s="82">
        <f t="shared" ref="M4:M10" si="4">L4/B4</f>
        <v>0</v>
      </c>
      <c r="N4" s="58">
        <v>0</v>
      </c>
      <c r="O4" s="82">
        <f t="shared" ref="O4:O10" si="5">N4/C4</f>
        <v>0</v>
      </c>
      <c r="P4" s="58">
        <f t="shared" ref="P4:P10" si="6">SUM(D4,H4,L4)</f>
        <v>21</v>
      </c>
      <c r="Q4" s="82">
        <f t="shared" ref="Q4:Q10" si="7">P4/B4</f>
        <v>0.52500000000000002</v>
      </c>
      <c r="R4" s="58">
        <f t="shared" ref="R4:R10" si="8">SUM(F4,J4,N4)</f>
        <v>382</v>
      </c>
      <c r="S4" s="82">
        <f t="shared" ref="S4:S10" si="9">R4/C4</f>
        <v>0.70220588235294112</v>
      </c>
    </row>
    <row r="5" spans="1:19" x14ac:dyDescent="0.3">
      <c r="A5" s="81" t="s">
        <v>11</v>
      </c>
      <c r="B5" s="58">
        <v>3</v>
      </c>
      <c r="C5" s="58">
        <v>50</v>
      </c>
      <c r="D5" s="58">
        <v>0</v>
      </c>
      <c r="E5" s="82">
        <f t="shared" si="0"/>
        <v>0</v>
      </c>
      <c r="F5" s="58">
        <v>0</v>
      </c>
      <c r="G5" s="82">
        <f t="shared" si="1"/>
        <v>0</v>
      </c>
      <c r="H5" s="58">
        <v>0</v>
      </c>
      <c r="I5" s="82">
        <f t="shared" si="2"/>
        <v>0</v>
      </c>
      <c r="J5" s="58">
        <v>0</v>
      </c>
      <c r="K5" s="82">
        <f t="shared" si="3"/>
        <v>0</v>
      </c>
      <c r="L5" s="58">
        <v>0</v>
      </c>
      <c r="M5" s="82">
        <f t="shared" si="4"/>
        <v>0</v>
      </c>
      <c r="N5" s="58">
        <v>0</v>
      </c>
      <c r="O5" s="82">
        <f t="shared" si="5"/>
        <v>0</v>
      </c>
      <c r="P5" s="58">
        <f t="shared" si="6"/>
        <v>0</v>
      </c>
      <c r="Q5" s="82">
        <f t="shared" si="7"/>
        <v>0</v>
      </c>
      <c r="R5" s="58">
        <f t="shared" si="8"/>
        <v>0</v>
      </c>
      <c r="S5" s="82">
        <f t="shared" si="9"/>
        <v>0</v>
      </c>
    </row>
    <row r="6" spans="1:19" x14ac:dyDescent="0.3">
      <c r="A6" s="81" t="s">
        <v>12</v>
      </c>
      <c r="B6" s="58">
        <v>238</v>
      </c>
      <c r="C6" s="58">
        <v>2157</v>
      </c>
      <c r="D6" s="58">
        <v>203</v>
      </c>
      <c r="E6" s="82">
        <f t="shared" si="0"/>
        <v>0.8529411764705882</v>
      </c>
      <c r="F6" s="58">
        <v>1984</v>
      </c>
      <c r="G6" s="82">
        <f t="shared" si="1"/>
        <v>0.91979601298099212</v>
      </c>
      <c r="H6" s="58">
        <v>35</v>
      </c>
      <c r="I6" s="82">
        <f t="shared" si="2"/>
        <v>0.14705882352941177</v>
      </c>
      <c r="J6" s="58">
        <v>173</v>
      </c>
      <c r="K6" s="82">
        <f t="shared" si="3"/>
        <v>8.0203987019007883E-2</v>
      </c>
      <c r="L6" s="58">
        <v>0</v>
      </c>
      <c r="M6" s="82">
        <f t="shared" si="4"/>
        <v>0</v>
      </c>
      <c r="N6" s="58">
        <v>0</v>
      </c>
      <c r="O6" s="82">
        <f t="shared" si="5"/>
        <v>0</v>
      </c>
      <c r="P6" s="58">
        <f t="shared" si="6"/>
        <v>238</v>
      </c>
      <c r="Q6" s="82">
        <f t="shared" si="7"/>
        <v>1</v>
      </c>
      <c r="R6" s="58">
        <f t="shared" si="8"/>
        <v>2157</v>
      </c>
      <c r="S6" s="82">
        <f t="shared" si="9"/>
        <v>1</v>
      </c>
    </row>
    <row r="7" spans="1:19" x14ac:dyDescent="0.3">
      <c r="A7" s="81" t="s">
        <v>13</v>
      </c>
      <c r="B7" s="58">
        <v>157</v>
      </c>
      <c r="C7" s="58">
        <v>43369</v>
      </c>
      <c r="D7" s="58">
        <v>0</v>
      </c>
      <c r="E7" s="82">
        <f t="shared" si="0"/>
        <v>0</v>
      </c>
      <c r="F7" s="58">
        <v>0</v>
      </c>
      <c r="G7" s="82">
        <f t="shared" si="1"/>
        <v>0</v>
      </c>
      <c r="H7" s="58">
        <v>0</v>
      </c>
      <c r="I7" s="82">
        <f t="shared" si="2"/>
        <v>0</v>
      </c>
      <c r="J7" s="58">
        <v>0</v>
      </c>
      <c r="K7" s="82">
        <f t="shared" si="3"/>
        <v>0</v>
      </c>
      <c r="L7" s="58">
        <v>0</v>
      </c>
      <c r="M7" s="82">
        <f t="shared" si="4"/>
        <v>0</v>
      </c>
      <c r="N7" s="58">
        <v>0</v>
      </c>
      <c r="O7" s="82">
        <f t="shared" si="5"/>
        <v>0</v>
      </c>
      <c r="P7" s="58">
        <f t="shared" si="6"/>
        <v>0</v>
      </c>
      <c r="Q7" s="82">
        <f t="shared" si="7"/>
        <v>0</v>
      </c>
      <c r="R7" s="58">
        <f t="shared" si="8"/>
        <v>0</v>
      </c>
      <c r="S7" s="82">
        <f t="shared" si="9"/>
        <v>0</v>
      </c>
    </row>
    <row r="8" spans="1:19" x14ac:dyDescent="0.3">
      <c r="A8" s="81" t="s">
        <v>14</v>
      </c>
      <c r="B8" s="58">
        <v>4</v>
      </c>
      <c r="C8" s="58">
        <v>4801</v>
      </c>
      <c r="D8" s="58">
        <v>3</v>
      </c>
      <c r="E8" s="82">
        <f t="shared" si="0"/>
        <v>0.75</v>
      </c>
      <c r="F8" s="58">
        <v>4500</v>
      </c>
      <c r="G8" s="82">
        <f t="shared" si="1"/>
        <v>0.9373047281816288</v>
      </c>
      <c r="H8" s="58">
        <v>0</v>
      </c>
      <c r="I8" s="82">
        <f t="shared" si="2"/>
        <v>0</v>
      </c>
      <c r="J8" s="58">
        <v>0</v>
      </c>
      <c r="K8" s="82">
        <f t="shared" si="3"/>
        <v>0</v>
      </c>
      <c r="L8" s="58">
        <v>0</v>
      </c>
      <c r="M8" s="82">
        <f t="shared" si="4"/>
        <v>0</v>
      </c>
      <c r="N8" s="58">
        <v>0</v>
      </c>
      <c r="O8" s="82">
        <f t="shared" si="5"/>
        <v>0</v>
      </c>
      <c r="P8" s="58">
        <f t="shared" si="6"/>
        <v>3</v>
      </c>
      <c r="Q8" s="82">
        <f t="shared" si="7"/>
        <v>0.75</v>
      </c>
      <c r="R8" s="58">
        <f t="shared" si="8"/>
        <v>4500</v>
      </c>
      <c r="S8" s="82">
        <f t="shared" si="9"/>
        <v>0.9373047281816288</v>
      </c>
    </row>
    <row r="9" spans="1:19" x14ac:dyDescent="0.3">
      <c r="A9" s="81" t="s">
        <v>15</v>
      </c>
      <c r="B9" s="58">
        <v>37</v>
      </c>
      <c r="C9" s="58">
        <v>16718</v>
      </c>
      <c r="D9" s="58">
        <v>21</v>
      </c>
      <c r="E9" s="82">
        <f t="shared" si="0"/>
        <v>0.56756756756756754</v>
      </c>
      <c r="F9" s="58">
        <v>11490</v>
      </c>
      <c r="G9" s="82">
        <f t="shared" si="1"/>
        <v>0.68728316784304344</v>
      </c>
      <c r="H9" s="58">
        <v>0</v>
      </c>
      <c r="I9" s="82">
        <f t="shared" si="2"/>
        <v>0</v>
      </c>
      <c r="J9" s="58">
        <v>0</v>
      </c>
      <c r="K9" s="82">
        <f t="shared" si="3"/>
        <v>0</v>
      </c>
      <c r="L9" s="58">
        <v>0</v>
      </c>
      <c r="M9" s="82">
        <f t="shared" si="4"/>
        <v>0</v>
      </c>
      <c r="N9" s="58">
        <v>0</v>
      </c>
      <c r="O9" s="82">
        <f t="shared" si="5"/>
        <v>0</v>
      </c>
      <c r="P9" s="58">
        <f t="shared" si="6"/>
        <v>21</v>
      </c>
      <c r="Q9" s="82">
        <f t="shared" si="7"/>
        <v>0.56756756756756754</v>
      </c>
      <c r="R9" s="58">
        <f t="shared" si="8"/>
        <v>11490</v>
      </c>
      <c r="S9" s="82">
        <f t="shared" si="9"/>
        <v>0.68728316784304344</v>
      </c>
    </row>
    <row r="10" spans="1:19" x14ac:dyDescent="0.3">
      <c r="A10" s="81" t="s">
        <v>16</v>
      </c>
      <c r="B10" s="58">
        <v>41</v>
      </c>
      <c r="C10" s="58">
        <v>6155</v>
      </c>
      <c r="D10" s="58">
        <v>0</v>
      </c>
      <c r="E10" s="82">
        <f t="shared" si="0"/>
        <v>0</v>
      </c>
      <c r="F10" s="58">
        <v>0</v>
      </c>
      <c r="G10" s="82">
        <f t="shared" si="1"/>
        <v>0</v>
      </c>
      <c r="H10" s="58">
        <v>0</v>
      </c>
      <c r="I10" s="82">
        <f t="shared" si="2"/>
        <v>0</v>
      </c>
      <c r="J10" s="58">
        <v>0</v>
      </c>
      <c r="K10" s="82">
        <f t="shared" si="3"/>
        <v>0</v>
      </c>
      <c r="L10" s="58">
        <v>0</v>
      </c>
      <c r="M10" s="82">
        <f t="shared" si="4"/>
        <v>0</v>
      </c>
      <c r="N10" s="58">
        <v>0</v>
      </c>
      <c r="O10" s="82">
        <f t="shared" si="5"/>
        <v>0</v>
      </c>
      <c r="P10" s="58">
        <f t="shared" si="6"/>
        <v>0</v>
      </c>
      <c r="Q10" s="82">
        <f t="shared" si="7"/>
        <v>0</v>
      </c>
      <c r="R10" s="58">
        <f t="shared" si="8"/>
        <v>0</v>
      </c>
      <c r="S10" s="82">
        <f t="shared" si="9"/>
        <v>0</v>
      </c>
    </row>
    <row r="11" spans="1:19" x14ac:dyDescent="0.3">
      <c r="A11" s="81" t="s">
        <v>17</v>
      </c>
      <c r="B11" s="58" t="s">
        <v>36</v>
      </c>
      <c r="C11" s="58" t="s">
        <v>36</v>
      </c>
      <c r="D11" s="58" t="s">
        <v>36</v>
      </c>
      <c r="E11" s="58" t="s">
        <v>36</v>
      </c>
      <c r="F11" s="58" t="s">
        <v>36</v>
      </c>
      <c r="G11" s="58" t="s">
        <v>36</v>
      </c>
      <c r="H11" s="58" t="s">
        <v>36</v>
      </c>
      <c r="I11" s="58" t="s">
        <v>36</v>
      </c>
      <c r="J11" s="58" t="s">
        <v>36</v>
      </c>
      <c r="K11" s="58" t="s">
        <v>36</v>
      </c>
      <c r="L11" s="58" t="s">
        <v>36</v>
      </c>
      <c r="M11" s="58" t="s">
        <v>36</v>
      </c>
      <c r="N11" s="58" t="s">
        <v>36</v>
      </c>
      <c r="O11" s="58" t="s">
        <v>36</v>
      </c>
      <c r="P11" s="58" t="e">
        <f t="shared" ref="P11" si="10">H11+L11</f>
        <v>#VALUE!</v>
      </c>
      <c r="Q11" s="58" t="s">
        <v>36</v>
      </c>
      <c r="R11" s="58" t="s">
        <v>36</v>
      </c>
      <c r="S11" s="58" t="s">
        <v>36</v>
      </c>
    </row>
    <row r="12" spans="1:19" x14ac:dyDescent="0.3">
      <c r="A12" s="81" t="s">
        <v>18</v>
      </c>
      <c r="B12" s="58">
        <v>54</v>
      </c>
      <c r="C12" s="58">
        <v>12481</v>
      </c>
      <c r="D12" s="58">
        <v>0</v>
      </c>
      <c r="E12" s="82">
        <f t="shared" ref="E12:E17" si="11">D12/B12</f>
        <v>0</v>
      </c>
      <c r="F12" s="58">
        <v>0</v>
      </c>
      <c r="G12" s="82">
        <f>F12/C12</f>
        <v>0</v>
      </c>
      <c r="H12" s="58">
        <v>0</v>
      </c>
      <c r="I12" s="82">
        <f t="shared" ref="I12:I17" si="12">H12/B12</f>
        <v>0</v>
      </c>
      <c r="J12" s="58">
        <v>0</v>
      </c>
      <c r="K12" s="82">
        <f>J12/C12</f>
        <v>0</v>
      </c>
      <c r="L12" s="58">
        <v>0</v>
      </c>
      <c r="M12" s="82">
        <f t="shared" ref="M12:M17" si="13">L12/B12</f>
        <v>0</v>
      </c>
      <c r="N12" s="58">
        <v>0</v>
      </c>
      <c r="O12" s="82">
        <f>N12/C12</f>
        <v>0</v>
      </c>
      <c r="P12" s="58">
        <f t="shared" ref="P12:P17" si="14">SUM(D12,H12,L12)</f>
        <v>0</v>
      </c>
      <c r="Q12" s="82">
        <f t="shared" ref="Q12:Q17" si="15">P12/B12</f>
        <v>0</v>
      </c>
      <c r="R12" s="58">
        <f t="shared" ref="R12:R17" si="16">SUM(F12,J12,N12)</f>
        <v>0</v>
      </c>
      <c r="S12" s="82">
        <f t="shared" ref="S12:S17" si="17">R12/C12</f>
        <v>0</v>
      </c>
    </row>
    <row r="13" spans="1:19" x14ac:dyDescent="0.3">
      <c r="A13" s="81" t="s">
        <v>19</v>
      </c>
      <c r="B13" s="58">
        <v>726</v>
      </c>
      <c r="C13" s="58">
        <v>1062337</v>
      </c>
      <c r="D13" s="58">
        <v>177</v>
      </c>
      <c r="E13" s="82">
        <f t="shared" si="11"/>
        <v>0.24380165289256198</v>
      </c>
      <c r="F13" s="58">
        <v>246186</v>
      </c>
      <c r="G13" s="82">
        <f>F13/C13</f>
        <v>0.2317400222339992</v>
      </c>
      <c r="H13" s="58">
        <v>16</v>
      </c>
      <c r="I13" s="82">
        <f t="shared" si="12"/>
        <v>2.2038567493112948E-2</v>
      </c>
      <c r="J13" s="58">
        <v>24626</v>
      </c>
      <c r="K13" s="82">
        <f>J13/C13</f>
        <v>2.3180967997914033E-2</v>
      </c>
      <c r="L13" s="58">
        <v>0</v>
      </c>
      <c r="M13" s="82">
        <f t="shared" si="13"/>
        <v>0</v>
      </c>
      <c r="N13" s="58">
        <v>0</v>
      </c>
      <c r="O13" s="82">
        <f>N13/C13</f>
        <v>0</v>
      </c>
      <c r="P13" s="58">
        <f t="shared" si="14"/>
        <v>193</v>
      </c>
      <c r="Q13" s="82">
        <f t="shared" si="15"/>
        <v>0.26584022038567495</v>
      </c>
      <c r="R13" s="58">
        <f t="shared" si="16"/>
        <v>270812</v>
      </c>
      <c r="S13" s="82">
        <f t="shared" si="17"/>
        <v>0.25492099023191322</v>
      </c>
    </row>
    <row r="14" spans="1:19" x14ac:dyDescent="0.3">
      <c r="A14" s="81" t="s">
        <v>20</v>
      </c>
      <c r="B14" s="58">
        <v>1</v>
      </c>
      <c r="C14" s="58">
        <v>7</v>
      </c>
      <c r="D14" s="58">
        <v>0</v>
      </c>
      <c r="E14" s="82">
        <f t="shared" si="11"/>
        <v>0</v>
      </c>
      <c r="F14" s="58">
        <v>0</v>
      </c>
      <c r="G14" s="82">
        <f>F14/C14</f>
        <v>0</v>
      </c>
      <c r="H14" s="58">
        <v>0</v>
      </c>
      <c r="I14" s="82">
        <f t="shared" si="12"/>
        <v>0</v>
      </c>
      <c r="J14" s="58">
        <v>0</v>
      </c>
      <c r="K14" s="82">
        <f>J14/C14</f>
        <v>0</v>
      </c>
      <c r="L14" s="58">
        <v>0</v>
      </c>
      <c r="M14" s="82">
        <f t="shared" si="13"/>
        <v>0</v>
      </c>
      <c r="N14" s="58">
        <v>0</v>
      </c>
      <c r="O14" s="82">
        <f>N14/C14</f>
        <v>0</v>
      </c>
      <c r="P14" s="58">
        <f t="shared" si="14"/>
        <v>0</v>
      </c>
      <c r="Q14" s="82">
        <f t="shared" si="15"/>
        <v>0</v>
      </c>
      <c r="R14" s="58">
        <f t="shared" si="16"/>
        <v>0</v>
      </c>
      <c r="S14" s="82">
        <f t="shared" si="17"/>
        <v>0</v>
      </c>
    </row>
    <row r="15" spans="1:19" x14ac:dyDescent="0.3">
      <c r="A15" s="81" t="s">
        <v>21</v>
      </c>
      <c r="B15" s="58">
        <v>19</v>
      </c>
      <c r="C15" s="58">
        <v>5775</v>
      </c>
      <c r="D15" s="58">
        <v>0</v>
      </c>
      <c r="E15" s="82">
        <f t="shared" si="11"/>
        <v>0</v>
      </c>
      <c r="F15" s="58">
        <v>0</v>
      </c>
      <c r="G15" s="82">
        <v>0</v>
      </c>
      <c r="H15" s="58">
        <v>0</v>
      </c>
      <c r="I15" s="82">
        <f t="shared" si="12"/>
        <v>0</v>
      </c>
      <c r="J15" s="58">
        <v>0</v>
      </c>
      <c r="K15" s="82">
        <v>0</v>
      </c>
      <c r="L15" s="58">
        <v>0</v>
      </c>
      <c r="M15" s="82">
        <f t="shared" si="13"/>
        <v>0</v>
      </c>
      <c r="N15" s="58">
        <v>0</v>
      </c>
      <c r="O15" s="82">
        <v>0</v>
      </c>
      <c r="P15" s="58">
        <f t="shared" si="14"/>
        <v>0</v>
      </c>
      <c r="Q15" s="82">
        <f t="shared" si="15"/>
        <v>0</v>
      </c>
      <c r="R15" s="58">
        <f t="shared" si="16"/>
        <v>0</v>
      </c>
      <c r="S15" s="82">
        <f t="shared" si="17"/>
        <v>0</v>
      </c>
    </row>
    <row r="16" spans="1:19" x14ac:dyDescent="0.3">
      <c r="A16" s="81" t="s">
        <v>22</v>
      </c>
      <c r="B16" s="58">
        <v>7</v>
      </c>
      <c r="C16" s="58">
        <v>214</v>
      </c>
      <c r="D16" s="58">
        <v>5</v>
      </c>
      <c r="E16" s="82">
        <f t="shared" si="11"/>
        <v>0.7142857142857143</v>
      </c>
      <c r="F16" s="58">
        <v>192</v>
      </c>
      <c r="G16" s="82">
        <f>F16/C16</f>
        <v>0.89719626168224298</v>
      </c>
      <c r="H16" s="58">
        <v>2</v>
      </c>
      <c r="I16" s="82">
        <f t="shared" si="12"/>
        <v>0.2857142857142857</v>
      </c>
      <c r="J16" s="58">
        <v>22</v>
      </c>
      <c r="K16" s="82">
        <f>J16/C16</f>
        <v>0.10280373831775701</v>
      </c>
      <c r="L16" s="58">
        <v>0</v>
      </c>
      <c r="M16" s="82">
        <f t="shared" si="13"/>
        <v>0</v>
      </c>
      <c r="N16" s="58">
        <v>0</v>
      </c>
      <c r="O16" s="82">
        <f>N16/C16</f>
        <v>0</v>
      </c>
      <c r="P16" s="58">
        <f t="shared" si="14"/>
        <v>7</v>
      </c>
      <c r="Q16" s="82">
        <f t="shared" si="15"/>
        <v>1</v>
      </c>
      <c r="R16" s="58">
        <f t="shared" si="16"/>
        <v>214</v>
      </c>
      <c r="S16" s="82">
        <f t="shared" si="17"/>
        <v>1</v>
      </c>
    </row>
    <row r="17" spans="1:19" x14ac:dyDescent="0.3">
      <c r="A17" s="81" t="s">
        <v>23</v>
      </c>
      <c r="B17" s="58">
        <v>12</v>
      </c>
      <c r="C17" s="58">
        <v>2196</v>
      </c>
      <c r="D17" s="58">
        <v>0</v>
      </c>
      <c r="E17" s="82">
        <f t="shared" si="11"/>
        <v>0</v>
      </c>
      <c r="F17" s="58">
        <v>0</v>
      </c>
      <c r="G17" s="82">
        <f>F17/C17</f>
        <v>0</v>
      </c>
      <c r="H17" s="58">
        <v>0</v>
      </c>
      <c r="I17" s="82">
        <f t="shared" si="12"/>
        <v>0</v>
      </c>
      <c r="J17" s="58">
        <v>0</v>
      </c>
      <c r="K17" s="82">
        <f>J17/C17</f>
        <v>0</v>
      </c>
      <c r="L17" s="58">
        <v>0</v>
      </c>
      <c r="M17" s="82">
        <f t="shared" si="13"/>
        <v>0</v>
      </c>
      <c r="N17" s="58">
        <v>0</v>
      </c>
      <c r="O17" s="82">
        <f>N17/C17</f>
        <v>0</v>
      </c>
      <c r="P17" s="58">
        <f t="shared" si="14"/>
        <v>0</v>
      </c>
      <c r="Q17" s="82">
        <f t="shared" si="15"/>
        <v>0</v>
      </c>
      <c r="R17" s="58">
        <f t="shared" si="16"/>
        <v>0</v>
      </c>
      <c r="S17" s="82">
        <f t="shared" si="17"/>
        <v>0</v>
      </c>
    </row>
    <row r="18" spans="1:19" x14ac:dyDescent="0.3">
      <c r="A18" s="81" t="s">
        <v>24</v>
      </c>
      <c r="B18" s="58" t="s">
        <v>36</v>
      </c>
      <c r="C18" s="58" t="s">
        <v>36</v>
      </c>
      <c r="D18" s="58" t="s">
        <v>36</v>
      </c>
      <c r="E18" s="58" t="s">
        <v>36</v>
      </c>
      <c r="F18" s="58" t="s">
        <v>36</v>
      </c>
      <c r="G18" s="58" t="s">
        <v>36</v>
      </c>
      <c r="H18" s="58" t="s">
        <v>36</v>
      </c>
      <c r="I18" s="58" t="s">
        <v>36</v>
      </c>
      <c r="J18" s="58" t="s">
        <v>36</v>
      </c>
      <c r="K18" s="58" t="s">
        <v>36</v>
      </c>
      <c r="L18" s="58" t="s">
        <v>36</v>
      </c>
      <c r="M18" s="58" t="s">
        <v>36</v>
      </c>
      <c r="N18" s="58" t="s">
        <v>36</v>
      </c>
      <c r="O18" s="58" t="s">
        <v>36</v>
      </c>
      <c r="P18" s="58" t="e">
        <f t="shared" ref="P18" si="18">H18+L18</f>
        <v>#VALUE!</v>
      </c>
      <c r="Q18" s="58" t="s">
        <v>36</v>
      </c>
      <c r="R18" s="58" t="s">
        <v>36</v>
      </c>
      <c r="S18" s="58" t="s">
        <v>36</v>
      </c>
    </row>
    <row r="19" spans="1:19" x14ac:dyDescent="0.3">
      <c r="A19" s="81" t="s">
        <v>25</v>
      </c>
      <c r="B19" s="58">
        <v>3</v>
      </c>
      <c r="C19" s="58">
        <v>330</v>
      </c>
      <c r="D19" s="58">
        <v>3</v>
      </c>
      <c r="E19" s="82">
        <f t="shared" ref="E19:E25" si="19">D19/B19</f>
        <v>1</v>
      </c>
      <c r="F19" s="58">
        <v>330</v>
      </c>
      <c r="G19" s="82">
        <f t="shared" ref="G19:G24" si="20">F19/C19</f>
        <v>1</v>
      </c>
      <c r="H19" s="58">
        <v>0</v>
      </c>
      <c r="I19" s="82">
        <f t="shared" ref="I19:I25" si="21">H19/B19</f>
        <v>0</v>
      </c>
      <c r="J19" s="58">
        <v>0</v>
      </c>
      <c r="K19" s="82">
        <f t="shared" ref="K19:K24" si="22">J19/C19</f>
        <v>0</v>
      </c>
      <c r="L19" s="58">
        <v>0</v>
      </c>
      <c r="M19" s="82">
        <f t="shared" ref="M19:M25" si="23">L19/B19</f>
        <v>0</v>
      </c>
      <c r="N19" s="58">
        <v>0</v>
      </c>
      <c r="O19" s="82">
        <f t="shared" ref="O19:O24" si="24">N19/C19</f>
        <v>0</v>
      </c>
      <c r="P19" s="58">
        <f t="shared" ref="P19:P25" si="25">SUM(D19,H19,L19)</f>
        <v>3</v>
      </c>
      <c r="Q19" s="82">
        <f t="shared" ref="Q19:Q25" si="26">P19/B19</f>
        <v>1</v>
      </c>
      <c r="R19" s="58">
        <f t="shared" ref="R19:R25" si="27">SUM(F19,J19,N19)</f>
        <v>330</v>
      </c>
      <c r="S19" s="82">
        <f t="shared" ref="S19:S25" si="28">R19/C19</f>
        <v>1</v>
      </c>
    </row>
    <row r="20" spans="1:19" x14ac:dyDescent="0.3">
      <c r="A20" s="81" t="s">
        <v>26</v>
      </c>
      <c r="B20" s="58">
        <v>554</v>
      </c>
      <c r="C20" s="58">
        <v>268408</v>
      </c>
      <c r="D20" s="58">
        <v>41</v>
      </c>
      <c r="E20" s="82">
        <f t="shared" si="19"/>
        <v>7.4007220216606495E-2</v>
      </c>
      <c r="F20" s="58">
        <v>13528</v>
      </c>
      <c r="G20" s="82">
        <f t="shared" si="20"/>
        <v>5.0400882238979462E-2</v>
      </c>
      <c r="H20" s="58">
        <v>4</v>
      </c>
      <c r="I20" s="82">
        <f t="shared" si="21"/>
        <v>7.2202166064981952E-3</v>
      </c>
      <c r="J20" s="58">
        <v>10</v>
      </c>
      <c r="K20" s="82">
        <f t="shared" si="22"/>
        <v>3.7256713659801499E-5</v>
      </c>
      <c r="L20" s="58">
        <v>3</v>
      </c>
      <c r="M20" s="82">
        <f t="shared" si="23"/>
        <v>5.415162454873646E-3</v>
      </c>
      <c r="N20" s="58">
        <v>2</v>
      </c>
      <c r="O20" s="82">
        <f t="shared" si="24"/>
        <v>7.4513427319602993E-6</v>
      </c>
      <c r="P20" s="58">
        <f t="shared" si="25"/>
        <v>48</v>
      </c>
      <c r="Q20" s="82">
        <f t="shared" si="26"/>
        <v>8.6642599277978335E-2</v>
      </c>
      <c r="R20" s="58">
        <f t="shared" si="27"/>
        <v>13540</v>
      </c>
      <c r="S20" s="82">
        <f t="shared" si="28"/>
        <v>5.0445590295371226E-2</v>
      </c>
    </row>
    <row r="21" spans="1:19" x14ac:dyDescent="0.3">
      <c r="A21" s="81" t="s">
        <v>27</v>
      </c>
      <c r="B21" s="58">
        <v>103</v>
      </c>
      <c r="C21" s="58">
        <v>60155</v>
      </c>
      <c r="D21" s="58">
        <v>49</v>
      </c>
      <c r="E21" s="82">
        <f t="shared" si="19"/>
        <v>0.47572815533980584</v>
      </c>
      <c r="F21" s="58">
        <v>24066</v>
      </c>
      <c r="G21" s="82">
        <f t="shared" si="20"/>
        <v>0.40006649488820545</v>
      </c>
      <c r="H21" s="58">
        <v>8</v>
      </c>
      <c r="I21" s="82">
        <f t="shared" si="21"/>
        <v>7.7669902912621352E-2</v>
      </c>
      <c r="J21" s="58">
        <v>1230</v>
      </c>
      <c r="K21" s="82">
        <f t="shared" si="22"/>
        <v>2.0447178123181781E-2</v>
      </c>
      <c r="L21" s="58">
        <v>0</v>
      </c>
      <c r="M21" s="82">
        <f t="shared" si="23"/>
        <v>0</v>
      </c>
      <c r="N21" s="58">
        <v>0</v>
      </c>
      <c r="O21" s="82">
        <f t="shared" si="24"/>
        <v>0</v>
      </c>
      <c r="P21" s="58">
        <f t="shared" si="25"/>
        <v>57</v>
      </c>
      <c r="Q21" s="82">
        <f t="shared" si="26"/>
        <v>0.55339805825242716</v>
      </c>
      <c r="R21" s="58">
        <f t="shared" si="27"/>
        <v>25296</v>
      </c>
      <c r="S21" s="82">
        <f t="shared" si="28"/>
        <v>0.42051367301138726</v>
      </c>
    </row>
    <row r="22" spans="1:19" x14ac:dyDescent="0.3">
      <c r="A22" s="81" t="s">
        <v>28</v>
      </c>
      <c r="B22" s="58">
        <v>48</v>
      </c>
      <c r="C22" s="58">
        <v>25980</v>
      </c>
      <c r="D22" s="58">
        <v>39</v>
      </c>
      <c r="E22" s="82">
        <f t="shared" si="19"/>
        <v>0.8125</v>
      </c>
      <c r="F22" s="58">
        <v>21634</v>
      </c>
      <c r="G22" s="82">
        <f t="shared" si="20"/>
        <v>0.83271747498075444</v>
      </c>
      <c r="H22" s="58">
        <v>6</v>
      </c>
      <c r="I22" s="82">
        <f t="shared" si="21"/>
        <v>0.125</v>
      </c>
      <c r="J22" s="58">
        <v>2432</v>
      </c>
      <c r="K22" s="82">
        <f t="shared" si="22"/>
        <v>9.3610469591993845E-2</v>
      </c>
      <c r="L22" s="58">
        <v>0</v>
      </c>
      <c r="M22" s="82">
        <f t="shared" si="23"/>
        <v>0</v>
      </c>
      <c r="N22" s="58">
        <v>0</v>
      </c>
      <c r="O22" s="82">
        <f t="shared" si="24"/>
        <v>0</v>
      </c>
      <c r="P22" s="58">
        <f t="shared" si="25"/>
        <v>45</v>
      </c>
      <c r="Q22" s="82">
        <f t="shared" si="26"/>
        <v>0.9375</v>
      </c>
      <c r="R22" s="58">
        <f t="shared" si="27"/>
        <v>24066</v>
      </c>
      <c r="S22" s="82">
        <f t="shared" si="28"/>
        <v>0.92632794457274825</v>
      </c>
    </row>
    <row r="23" spans="1:19" x14ac:dyDescent="0.3">
      <c r="A23" s="81" t="s">
        <v>29</v>
      </c>
      <c r="B23" s="58">
        <v>292</v>
      </c>
      <c r="C23" s="58">
        <v>139862</v>
      </c>
      <c r="D23" s="58">
        <v>167</v>
      </c>
      <c r="E23" s="82">
        <f t="shared" si="19"/>
        <v>0.57191780821917804</v>
      </c>
      <c r="F23" s="58">
        <v>82464</v>
      </c>
      <c r="G23" s="82">
        <f t="shared" si="20"/>
        <v>0.5896097581902161</v>
      </c>
      <c r="H23" s="58">
        <v>114</v>
      </c>
      <c r="I23" s="82">
        <f t="shared" si="21"/>
        <v>0.3904109589041096</v>
      </c>
      <c r="J23" s="58">
        <v>43679</v>
      </c>
      <c r="K23" s="82">
        <f t="shared" si="22"/>
        <v>0.31230069640073788</v>
      </c>
      <c r="L23" s="58">
        <v>10</v>
      </c>
      <c r="M23" s="82">
        <f t="shared" si="23"/>
        <v>3.4246575342465752E-2</v>
      </c>
      <c r="N23" s="58">
        <v>13607</v>
      </c>
      <c r="O23" s="82">
        <f t="shared" si="24"/>
        <v>9.7288756059544401E-2</v>
      </c>
      <c r="P23" s="58">
        <f t="shared" si="25"/>
        <v>291</v>
      </c>
      <c r="Q23" s="82">
        <f t="shared" si="26"/>
        <v>0.99657534246575341</v>
      </c>
      <c r="R23" s="58">
        <f t="shared" si="27"/>
        <v>139750</v>
      </c>
      <c r="S23" s="82">
        <f t="shared" si="28"/>
        <v>0.99919921065049833</v>
      </c>
    </row>
    <row r="24" spans="1:19" x14ac:dyDescent="0.3">
      <c r="A24" s="81" t="s">
        <v>30</v>
      </c>
      <c r="B24" s="58">
        <v>78</v>
      </c>
      <c r="C24" s="58">
        <v>17393</v>
      </c>
      <c r="D24" s="58">
        <v>37</v>
      </c>
      <c r="E24" s="82">
        <f t="shared" si="19"/>
        <v>0.47435897435897434</v>
      </c>
      <c r="F24" s="58">
        <v>2450</v>
      </c>
      <c r="G24" s="82">
        <f t="shared" si="20"/>
        <v>0.1408612660265624</v>
      </c>
      <c r="H24" s="58">
        <v>1</v>
      </c>
      <c r="I24" s="82">
        <f t="shared" si="21"/>
        <v>1.282051282051282E-2</v>
      </c>
      <c r="J24" s="58">
        <v>300</v>
      </c>
      <c r="K24" s="82">
        <f t="shared" si="22"/>
        <v>1.7248318288966825E-2</v>
      </c>
      <c r="L24" s="58">
        <v>0</v>
      </c>
      <c r="M24" s="82">
        <f t="shared" si="23"/>
        <v>0</v>
      </c>
      <c r="N24" s="58">
        <v>0</v>
      </c>
      <c r="O24" s="82">
        <f t="shared" si="24"/>
        <v>0</v>
      </c>
      <c r="P24" s="58">
        <f t="shared" si="25"/>
        <v>38</v>
      </c>
      <c r="Q24" s="82">
        <f t="shared" si="26"/>
        <v>0.48717948717948717</v>
      </c>
      <c r="R24" s="58">
        <f t="shared" si="27"/>
        <v>2750</v>
      </c>
      <c r="S24" s="82">
        <f t="shared" si="28"/>
        <v>0.15810958431552924</v>
      </c>
    </row>
    <row r="25" spans="1:19" x14ac:dyDescent="0.3">
      <c r="A25" s="81" t="s">
        <v>31</v>
      </c>
      <c r="B25" s="58">
        <v>14</v>
      </c>
      <c r="C25" s="58">
        <v>6</v>
      </c>
      <c r="D25" s="58">
        <v>0</v>
      </c>
      <c r="E25" s="82">
        <f t="shared" si="19"/>
        <v>0</v>
      </c>
      <c r="F25" s="58">
        <v>0</v>
      </c>
      <c r="G25" s="82">
        <v>0</v>
      </c>
      <c r="H25" s="58">
        <v>0</v>
      </c>
      <c r="I25" s="82">
        <f t="shared" si="21"/>
        <v>0</v>
      </c>
      <c r="J25" s="58">
        <v>0</v>
      </c>
      <c r="K25" s="82">
        <v>0</v>
      </c>
      <c r="L25" s="58">
        <v>0</v>
      </c>
      <c r="M25" s="82">
        <f t="shared" si="23"/>
        <v>0</v>
      </c>
      <c r="N25" s="58">
        <v>0</v>
      </c>
      <c r="O25" s="82">
        <v>0</v>
      </c>
      <c r="P25" s="58">
        <f t="shared" si="25"/>
        <v>0</v>
      </c>
      <c r="Q25" s="82">
        <f t="shared" si="26"/>
        <v>0</v>
      </c>
      <c r="R25" s="58">
        <f t="shared" si="27"/>
        <v>0</v>
      </c>
      <c r="S25" s="82">
        <f t="shared" si="28"/>
        <v>0</v>
      </c>
    </row>
    <row r="26" spans="1:19" x14ac:dyDescent="0.3">
      <c r="A26" s="81" t="s">
        <v>32</v>
      </c>
      <c r="B26" s="58">
        <v>28</v>
      </c>
      <c r="C26" s="58">
        <v>7376</v>
      </c>
      <c r="D26" s="58">
        <v>14</v>
      </c>
      <c r="E26" s="58" t="s">
        <v>36</v>
      </c>
      <c r="F26" s="58">
        <v>4486</v>
      </c>
      <c r="G26" s="58" t="s">
        <v>36</v>
      </c>
      <c r="H26" s="58">
        <v>14</v>
      </c>
      <c r="I26" s="58" t="s">
        <v>36</v>
      </c>
      <c r="J26" s="58">
        <v>2890</v>
      </c>
      <c r="K26" s="58" t="s">
        <v>36</v>
      </c>
      <c r="L26" s="58">
        <v>0</v>
      </c>
      <c r="M26" s="58" t="s">
        <v>36</v>
      </c>
      <c r="N26" s="58">
        <v>0</v>
      </c>
      <c r="O26" s="58" t="s">
        <v>36</v>
      </c>
      <c r="P26" s="58" t="s">
        <v>36</v>
      </c>
      <c r="Q26" s="58" t="s">
        <v>36</v>
      </c>
      <c r="R26" s="58" t="s">
        <v>36</v>
      </c>
      <c r="S26" s="58" t="s">
        <v>36</v>
      </c>
    </row>
    <row r="27" spans="1:19" x14ac:dyDescent="0.3">
      <c r="A27" s="81" t="s">
        <v>33</v>
      </c>
      <c r="B27" s="58">
        <v>116</v>
      </c>
      <c r="C27" s="58">
        <v>25310</v>
      </c>
      <c r="D27" s="58">
        <v>20</v>
      </c>
      <c r="E27" s="82">
        <f t="shared" ref="E27:E37" si="29">D27/B27</f>
        <v>0.17241379310344829</v>
      </c>
      <c r="F27" s="58">
        <v>5265</v>
      </c>
      <c r="G27" s="82">
        <f t="shared" ref="G27:G37" si="30">F27/C27</f>
        <v>0.20802054523903596</v>
      </c>
      <c r="H27" s="58">
        <v>0</v>
      </c>
      <c r="I27" s="82">
        <f t="shared" ref="I27:I37" si="31">H27/B27</f>
        <v>0</v>
      </c>
      <c r="J27" s="58">
        <v>0</v>
      </c>
      <c r="K27" s="82">
        <f t="shared" ref="K27:K37" si="32">J27/C27</f>
        <v>0</v>
      </c>
      <c r="L27" s="58">
        <v>0</v>
      </c>
      <c r="M27" s="82">
        <f t="shared" ref="M27:M37" si="33">L27/B27</f>
        <v>0</v>
      </c>
      <c r="N27" s="58">
        <v>0</v>
      </c>
      <c r="O27" s="82">
        <f t="shared" ref="O27:O37" si="34">N27/C27</f>
        <v>0</v>
      </c>
      <c r="P27" s="58">
        <f t="shared" ref="P27:P37" si="35">SUM(D27,H27,L27)</f>
        <v>20</v>
      </c>
      <c r="Q27" s="82">
        <f t="shared" ref="Q27:Q37" si="36">P27/B27</f>
        <v>0.17241379310344829</v>
      </c>
      <c r="R27" s="58">
        <f t="shared" ref="R27:R37" si="37">SUM(F27,J27,N27)</f>
        <v>5265</v>
      </c>
      <c r="S27" s="82">
        <f t="shared" ref="S27:S37" si="38">R27/C27</f>
        <v>0.20802054523903596</v>
      </c>
    </row>
    <row r="28" spans="1:19" x14ac:dyDescent="0.3">
      <c r="A28" s="81" t="s">
        <v>34</v>
      </c>
      <c r="B28" s="58">
        <v>26</v>
      </c>
      <c r="C28" s="58">
        <v>16076</v>
      </c>
      <c r="D28" s="58">
        <v>0</v>
      </c>
      <c r="E28" s="82">
        <f t="shared" si="29"/>
        <v>0</v>
      </c>
      <c r="F28" s="58">
        <v>0</v>
      </c>
      <c r="G28" s="82">
        <f t="shared" si="30"/>
        <v>0</v>
      </c>
      <c r="H28" s="58">
        <v>0</v>
      </c>
      <c r="I28" s="82">
        <f t="shared" si="31"/>
        <v>0</v>
      </c>
      <c r="J28" s="58">
        <v>0</v>
      </c>
      <c r="K28" s="82">
        <f t="shared" si="32"/>
        <v>0</v>
      </c>
      <c r="L28" s="58">
        <v>0</v>
      </c>
      <c r="M28" s="82">
        <f t="shared" si="33"/>
        <v>0</v>
      </c>
      <c r="N28" s="58">
        <v>0</v>
      </c>
      <c r="O28" s="82">
        <f t="shared" si="34"/>
        <v>0</v>
      </c>
      <c r="P28" s="58">
        <f t="shared" si="35"/>
        <v>0</v>
      </c>
      <c r="Q28" s="82">
        <f t="shared" si="36"/>
        <v>0</v>
      </c>
      <c r="R28" s="58">
        <f t="shared" si="37"/>
        <v>0</v>
      </c>
      <c r="S28" s="82">
        <f t="shared" si="38"/>
        <v>0</v>
      </c>
    </row>
    <row r="29" spans="1:19" x14ac:dyDescent="0.3">
      <c r="A29" s="81" t="s">
        <v>35</v>
      </c>
      <c r="B29" s="58">
        <v>194</v>
      </c>
      <c r="C29" s="58">
        <v>184</v>
      </c>
      <c r="D29" s="58">
        <v>0</v>
      </c>
      <c r="E29" s="82">
        <f t="shared" si="29"/>
        <v>0</v>
      </c>
      <c r="F29" s="58">
        <v>0</v>
      </c>
      <c r="G29" s="82">
        <f t="shared" si="30"/>
        <v>0</v>
      </c>
      <c r="H29" s="58">
        <v>0</v>
      </c>
      <c r="I29" s="82">
        <f t="shared" si="31"/>
        <v>0</v>
      </c>
      <c r="J29" s="58">
        <v>0</v>
      </c>
      <c r="K29" s="82">
        <f t="shared" si="32"/>
        <v>0</v>
      </c>
      <c r="L29" s="58">
        <v>0</v>
      </c>
      <c r="M29" s="82">
        <f t="shared" si="33"/>
        <v>0</v>
      </c>
      <c r="N29" s="58">
        <v>0</v>
      </c>
      <c r="O29" s="82">
        <f t="shared" si="34"/>
        <v>0</v>
      </c>
      <c r="P29" s="58">
        <f t="shared" si="35"/>
        <v>0</v>
      </c>
      <c r="Q29" s="82">
        <f t="shared" si="36"/>
        <v>0</v>
      </c>
      <c r="R29" s="58">
        <f t="shared" si="37"/>
        <v>0</v>
      </c>
      <c r="S29" s="82">
        <f t="shared" si="38"/>
        <v>0</v>
      </c>
    </row>
    <row r="30" spans="1:19" x14ac:dyDescent="0.3">
      <c r="A30" s="81" t="s">
        <v>37</v>
      </c>
      <c r="B30" s="58">
        <v>7</v>
      </c>
      <c r="C30" s="58">
        <v>47</v>
      </c>
      <c r="D30" s="58">
        <v>0</v>
      </c>
      <c r="E30" s="82">
        <f t="shared" si="29"/>
        <v>0</v>
      </c>
      <c r="F30" s="58">
        <v>0</v>
      </c>
      <c r="G30" s="82">
        <f t="shared" si="30"/>
        <v>0</v>
      </c>
      <c r="H30" s="58">
        <v>0</v>
      </c>
      <c r="I30" s="82">
        <f t="shared" si="31"/>
        <v>0</v>
      </c>
      <c r="J30" s="58">
        <v>0</v>
      </c>
      <c r="K30" s="82">
        <f t="shared" si="32"/>
        <v>0</v>
      </c>
      <c r="L30" s="58">
        <v>0</v>
      </c>
      <c r="M30" s="82">
        <f t="shared" si="33"/>
        <v>0</v>
      </c>
      <c r="N30" s="58">
        <v>0</v>
      </c>
      <c r="O30" s="82">
        <f t="shared" si="34"/>
        <v>0</v>
      </c>
      <c r="P30" s="58">
        <f t="shared" si="35"/>
        <v>0</v>
      </c>
      <c r="Q30" s="82">
        <f t="shared" si="36"/>
        <v>0</v>
      </c>
      <c r="R30" s="58">
        <f t="shared" si="37"/>
        <v>0</v>
      </c>
      <c r="S30" s="82">
        <f t="shared" si="38"/>
        <v>0</v>
      </c>
    </row>
    <row r="31" spans="1:19" x14ac:dyDescent="0.3">
      <c r="A31" s="81" t="s">
        <v>38</v>
      </c>
      <c r="B31" s="58">
        <v>10</v>
      </c>
      <c r="C31" s="58">
        <v>39</v>
      </c>
      <c r="D31" s="58">
        <v>0</v>
      </c>
      <c r="E31" s="82">
        <f t="shared" si="29"/>
        <v>0</v>
      </c>
      <c r="F31" s="58">
        <v>0</v>
      </c>
      <c r="G31" s="82">
        <f t="shared" si="30"/>
        <v>0</v>
      </c>
      <c r="H31" s="58">
        <v>0</v>
      </c>
      <c r="I31" s="82">
        <f t="shared" si="31"/>
        <v>0</v>
      </c>
      <c r="J31" s="58">
        <v>0</v>
      </c>
      <c r="K31" s="82">
        <f t="shared" si="32"/>
        <v>0</v>
      </c>
      <c r="L31" s="58">
        <v>0</v>
      </c>
      <c r="M31" s="82">
        <f t="shared" si="33"/>
        <v>0</v>
      </c>
      <c r="N31" s="58">
        <v>0</v>
      </c>
      <c r="O31" s="82">
        <f t="shared" si="34"/>
        <v>0</v>
      </c>
      <c r="P31" s="58">
        <f t="shared" si="35"/>
        <v>0</v>
      </c>
      <c r="Q31" s="82">
        <f t="shared" si="36"/>
        <v>0</v>
      </c>
      <c r="R31" s="58">
        <f t="shared" si="37"/>
        <v>0</v>
      </c>
      <c r="S31" s="82">
        <f t="shared" si="38"/>
        <v>0</v>
      </c>
    </row>
    <row r="32" spans="1:19" x14ac:dyDescent="0.3">
      <c r="A32" s="81" t="s">
        <v>39</v>
      </c>
      <c r="B32" s="58">
        <v>14</v>
      </c>
      <c r="C32" s="58">
        <v>1870</v>
      </c>
      <c r="D32" s="58">
        <v>1</v>
      </c>
      <c r="E32" s="82">
        <f t="shared" si="29"/>
        <v>7.1428571428571425E-2</v>
      </c>
      <c r="F32" s="58">
        <v>11</v>
      </c>
      <c r="G32" s="82">
        <f t="shared" si="30"/>
        <v>5.8823529411764705E-3</v>
      </c>
      <c r="H32" s="58">
        <v>0</v>
      </c>
      <c r="I32" s="82">
        <f t="shared" si="31"/>
        <v>0</v>
      </c>
      <c r="J32" s="58">
        <v>0</v>
      </c>
      <c r="K32" s="82">
        <f t="shared" si="32"/>
        <v>0</v>
      </c>
      <c r="L32" s="58">
        <v>0</v>
      </c>
      <c r="M32" s="82">
        <f t="shared" si="33"/>
        <v>0</v>
      </c>
      <c r="N32" s="58">
        <v>0</v>
      </c>
      <c r="O32" s="82">
        <f t="shared" si="34"/>
        <v>0</v>
      </c>
      <c r="P32" s="58">
        <f t="shared" si="35"/>
        <v>1</v>
      </c>
      <c r="Q32" s="82">
        <f t="shared" si="36"/>
        <v>7.1428571428571425E-2</v>
      </c>
      <c r="R32" s="58">
        <f t="shared" si="37"/>
        <v>11</v>
      </c>
      <c r="S32" s="82">
        <f t="shared" si="38"/>
        <v>5.8823529411764705E-3</v>
      </c>
    </row>
    <row r="33" spans="1:19" x14ac:dyDescent="0.3">
      <c r="A33" s="81" t="s">
        <v>40</v>
      </c>
      <c r="B33" s="58">
        <v>199</v>
      </c>
      <c r="C33" s="58">
        <v>54370</v>
      </c>
      <c r="D33" s="58">
        <v>156</v>
      </c>
      <c r="E33" s="82">
        <f t="shared" si="29"/>
        <v>0.7839195979899497</v>
      </c>
      <c r="F33" s="58">
        <v>33994</v>
      </c>
      <c r="G33" s="82">
        <f t="shared" si="30"/>
        <v>0.62523450432223648</v>
      </c>
      <c r="H33" s="58">
        <v>17</v>
      </c>
      <c r="I33" s="82">
        <f t="shared" si="31"/>
        <v>8.5427135678391955E-2</v>
      </c>
      <c r="J33" s="58">
        <v>170</v>
      </c>
      <c r="K33" s="82">
        <f t="shared" si="32"/>
        <v>3.1267242964870333E-3</v>
      </c>
      <c r="L33" s="58">
        <v>0</v>
      </c>
      <c r="M33" s="82">
        <f t="shared" si="33"/>
        <v>0</v>
      </c>
      <c r="N33" s="58">
        <v>0</v>
      </c>
      <c r="O33" s="82">
        <f t="shared" si="34"/>
        <v>0</v>
      </c>
      <c r="P33" s="58">
        <f t="shared" si="35"/>
        <v>173</v>
      </c>
      <c r="Q33" s="82">
        <f t="shared" si="36"/>
        <v>0.8693467336683417</v>
      </c>
      <c r="R33" s="58">
        <f t="shared" si="37"/>
        <v>34164</v>
      </c>
      <c r="S33" s="82">
        <f t="shared" si="38"/>
        <v>0.62836122861872357</v>
      </c>
    </row>
    <row r="34" spans="1:19" x14ac:dyDescent="0.3">
      <c r="A34" s="81" t="s">
        <v>41</v>
      </c>
      <c r="B34" s="58">
        <v>1</v>
      </c>
      <c r="C34" s="58">
        <v>10</v>
      </c>
      <c r="D34" s="58">
        <v>0</v>
      </c>
      <c r="E34" s="82">
        <f t="shared" si="29"/>
        <v>0</v>
      </c>
      <c r="F34" s="58">
        <v>0</v>
      </c>
      <c r="G34" s="82">
        <f t="shared" si="30"/>
        <v>0</v>
      </c>
      <c r="H34" s="58">
        <v>0</v>
      </c>
      <c r="I34" s="82">
        <f t="shared" si="31"/>
        <v>0</v>
      </c>
      <c r="J34" s="58">
        <v>0</v>
      </c>
      <c r="K34" s="82">
        <f t="shared" si="32"/>
        <v>0</v>
      </c>
      <c r="L34" s="58">
        <v>0</v>
      </c>
      <c r="M34" s="82">
        <f t="shared" si="33"/>
        <v>0</v>
      </c>
      <c r="N34" s="58">
        <v>0</v>
      </c>
      <c r="O34" s="82">
        <f t="shared" si="34"/>
        <v>0</v>
      </c>
      <c r="P34" s="58">
        <f t="shared" si="35"/>
        <v>0</v>
      </c>
      <c r="Q34" s="82">
        <f t="shared" si="36"/>
        <v>0</v>
      </c>
      <c r="R34" s="58">
        <f t="shared" si="37"/>
        <v>0</v>
      </c>
      <c r="S34" s="82">
        <f t="shared" si="38"/>
        <v>0</v>
      </c>
    </row>
    <row r="35" spans="1:19" x14ac:dyDescent="0.3">
      <c r="A35" s="81" t="s">
        <v>42</v>
      </c>
      <c r="B35" s="58">
        <v>102</v>
      </c>
      <c r="C35" s="58">
        <v>1116</v>
      </c>
      <c r="D35" s="58">
        <v>1</v>
      </c>
      <c r="E35" s="82">
        <f t="shared" si="29"/>
        <v>9.8039215686274508E-3</v>
      </c>
      <c r="F35" s="58">
        <v>0</v>
      </c>
      <c r="G35" s="82">
        <f t="shared" si="30"/>
        <v>0</v>
      </c>
      <c r="H35" s="58">
        <v>0</v>
      </c>
      <c r="I35" s="82">
        <f t="shared" si="31"/>
        <v>0</v>
      </c>
      <c r="J35" s="58">
        <v>0</v>
      </c>
      <c r="K35" s="82">
        <f t="shared" si="32"/>
        <v>0</v>
      </c>
      <c r="L35" s="58">
        <v>0</v>
      </c>
      <c r="M35" s="82">
        <f t="shared" si="33"/>
        <v>0</v>
      </c>
      <c r="N35" s="58">
        <v>0</v>
      </c>
      <c r="O35" s="82">
        <f t="shared" si="34"/>
        <v>0</v>
      </c>
      <c r="P35" s="58">
        <f t="shared" si="35"/>
        <v>1</v>
      </c>
      <c r="Q35" s="82">
        <f t="shared" si="36"/>
        <v>9.8039215686274508E-3</v>
      </c>
      <c r="R35" s="58">
        <f t="shared" si="37"/>
        <v>0</v>
      </c>
      <c r="S35" s="82">
        <f t="shared" si="38"/>
        <v>0</v>
      </c>
    </row>
    <row r="36" spans="1:19" x14ac:dyDescent="0.3">
      <c r="A36" s="81" t="s">
        <v>43</v>
      </c>
      <c r="B36" s="58">
        <v>18</v>
      </c>
      <c r="C36" s="58">
        <v>718</v>
      </c>
      <c r="D36" s="58">
        <v>0</v>
      </c>
      <c r="E36" s="82">
        <f t="shared" si="29"/>
        <v>0</v>
      </c>
      <c r="F36" s="58">
        <v>0</v>
      </c>
      <c r="G36" s="82">
        <f t="shared" si="30"/>
        <v>0</v>
      </c>
      <c r="H36" s="58">
        <v>1</v>
      </c>
      <c r="I36" s="82">
        <f t="shared" si="31"/>
        <v>5.5555555555555552E-2</v>
      </c>
      <c r="J36" s="58">
        <v>5</v>
      </c>
      <c r="K36" s="82">
        <f t="shared" si="32"/>
        <v>6.9637883008356544E-3</v>
      </c>
      <c r="L36" s="58">
        <v>0</v>
      </c>
      <c r="M36" s="82">
        <f t="shared" si="33"/>
        <v>0</v>
      </c>
      <c r="N36" s="58">
        <v>0</v>
      </c>
      <c r="O36" s="82">
        <f t="shared" si="34"/>
        <v>0</v>
      </c>
      <c r="P36" s="58">
        <f t="shared" si="35"/>
        <v>1</v>
      </c>
      <c r="Q36" s="82">
        <f t="shared" si="36"/>
        <v>5.5555555555555552E-2</v>
      </c>
      <c r="R36" s="58">
        <f t="shared" si="37"/>
        <v>5</v>
      </c>
      <c r="S36" s="82">
        <f t="shared" si="38"/>
        <v>6.9637883008356544E-3</v>
      </c>
    </row>
    <row r="37" spans="1:19" x14ac:dyDescent="0.3">
      <c r="A37" s="81" t="s">
        <v>44</v>
      </c>
      <c r="B37" s="58">
        <v>87</v>
      </c>
      <c r="C37" s="58">
        <v>7150</v>
      </c>
      <c r="D37" s="58">
        <v>63</v>
      </c>
      <c r="E37" s="82">
        <f t="shared" si="29"/>
        <v>0.72413793103448276</v>
      </c>
      <c r="F37" s="58">
        <v>4580</v>
      </c>
      <c r="G37" s="82">
        <f t="shared" si="30"/>
        <v>0.64055944055944058</v>
      </c>
      <c r="H37" s="58">
        <v>15</v>
      </c>
      <c r="I37" s="82">
        <f t="shared" si="31"/>
        <v>0.17241379310344829</v>
      </c>
      <c r="J37" s="58">
        <v>971</v>
      </c>
      <c r="K37" s="82">
        <f t="shared" si="32"/>
        <v>0.13580419580419581</v>
      </c>
      <c r="L37" s="58">
        <v>0</v>
      </c>
      <c r="M37" s="82">
        <f t="shared" si="33"/>
        <v>0</v>
      </c>
      <c r="N37" s="58">
        <v>0</v>
      </c>
      <c r="O37" s="82">
        <f t="shared" si="34"/>
        <v>0</v>
      </c>
      <c r="P37" s="58">
        <f t="shared" si="35"/>
        <v>78</v>
      </c>
      <c r="Q37" s="82">
        <f t="shared" si="36"/>
        <v>0.89655172413793105</v>
      </c>
      <c r="R37" s="58">
        <f t="shared" si="37"/>
        <v>5551</v>
      </c>
      <c r="S37" s="82">
        <f t="shared" si="38"/>
        <v>0.77636363636363637</v>
      </c>
    </row>
    <row r="38" spans="1:19" x14ac:dyDescent="0.3">
      <c r="A38" s="81" t="s">
        <v>45</v>
      </c>
      <c r="B38" s="58" t="s">
        <v>36</v>
      </c>
      <c r="C38" s="58" t="s">
        <v>36</v>
      </c>
      <c r="D38" s="58" t="s">
        <v>36</v>
      </c>
      <c r="E38" s="58" t="s">
        <v>36</v>
      </c>
      <c r="F38" s="58" t="s">
        <v>36</v>
      </c>
      <c r="G38" s="58" t="s">
        <v>36</v>
      </c>
      <c r="H38" s="58" t="s">
        <v>36</v>
      </c>
      <c r="I38" s="58" t="s">
        <v>36</v>
      </c>
      <c r="J38" s="58" t="s">
        <v>36</v>
      </c>
      <c r="K38" s="58" t="s">
        <v>36</v>
      </c>
      <c r="L38" s="58" t="s">
        <v>36</v>
      </c>
      <c r="M38" s="58" t="s">
        <v>36</v>
      </c>
      <c r="N38" s="58" t="s">
        <v>36</v>
      </c>
      <c r="O38" s="58" t="s">
        <v>36</v>
      </c>
      <c r="P38" s="58" t="e">
        <f t="shared" ref="P38" si="39">H38+L38</f>
        <v>#VALUE!</v>
      </c>
      <c r="Q38" s="58" t="s">
        <v>36</v>
      </c>
      <c r="R38" s="58" t="s">
        <v>36</v>
      </c>
      <c r="S38" s="58" t="s">
        <v>36</v>
      </c>
    </row>
    <row r="39" spans="1:19" x14ac:dyDescent="0.3">
      <c r="A39" s="81" t="s">
        <v>46</v>
      </c>
      <c r="B39" s="58">
        <v>4</v>
      </c>
      <c r="C39" s="58">
        <v>68</v>
      </c>
      <c r="D39" s="58">
        <v>2</v>
      </c>
      <c r="E39" s="82">
        <f t="shared" ref="E39:E55" si="40">D39/B39</f>
        <v>0.5</v>
      </c>
      <c r="F39" s="58">
        <v>24</v>
      </c>
      <c r="G39" s="82">
        <v>0</v>
      </c>
      <c r="H39" s="58">
        <v>0</v>
      </c>
      <c r="I39" s="82">
        <f t="shared" ref="I39:I55" si="41">H39/B39</f>
        <v>0</v>
      </c>
      <c r="J39" s="58">
        <v>0</v>
      </c>
      <c r="K39" s="82">
        <v>0</v>
      </c>
      <c r="L39" s="58">
        <v>0</v>
      </c>
      <c r="M39" s="82">
        <f t="shared" ref="M39:M53" si="42">L39/B39</f>
        <v>0</v>
      </c>
      <c r="N39" s="58">
        <v>0</v>
      </c>
      <c r="O39" s="82">
        <v>0</v>
      </c>
      <c r="P39" s="58">
        <f t="shared" ref="P39:P54" si="43">SUM(D39,H39,L39)</f>
        <v>2</v>
      </c>
      <c r="Q39" s="82">
        <f t="shared" ref="Q39:Q55" si="44">P39/B39</f>
        <v>0.5</v>
      </c>
      <c r="R39" s="58">
        <f t="shared" ref="R39:R54" si="45">SUM(F39,J39,N39)</f>
        <v>24</v>
      </c>
      <c r="S39" s="82">
        <f t="shared" ref="S39:S55" si="46">R39/C39</f>
        <v>0.35294117647058826</v>
      </c>
    </row>
    <row r="40" spans="1:19" x14ac:dyDescent="0.3">
      <c r="A40" s="81" t="s">
        <v>47</v>
      </c>
      <c r="B40" s="58">
        <v>81</v>
      </c>
      <c r="C40" s="58">
        <v>48114</v>
      </c>
      <c r="D40" s="58">
        <v>25</v>
      </c>
      <c r="E40" s="82">
        <f t="shared" si="40"/>
        <v>0.30864197530864196</v>
      </c>
      <c r="F40" s="58">
        <v>11811</v>
      </c>
      <c r="G40" s="82">
        <f>F40/C40</f>
        <v>0.24547948622022697</v>
      </c>
      <c r="H40" s="58">
        <v>18</v>
      </c>
      <c r="I40" s="82">
        <f t="shared" si="41"/>
        <v>0.22222222222222221</v>
      </c>
      <c r="J40" s="58">
        <v>17432</v>
      </c>
      <c r="K40" s="82">
        <f>J40/C40</f>
        <v>0.3623061894666833</v>
      </c>
      <c r="L40" s="58">
        <v>0</v>
      </c>
      <c r="M40" s="82">
        <f t="shared" si="42"/>
        <v>0</v>
      </c>
      <c r="N40" s="58">
        <v>0</v>
      </c>
      <c r="O40" s="82">
        <f>N40/C40</f>
        <v>0</v>
      </c>
      <c r="P40" s="58">
        <f t="shared" si="43"/>
        <v>43</v>
      </c>
      <c r="Q40" s="82">
        <f t="shared" si="44"/>
        <v>0.53086419753086422</v>
      </c>
      <c r="R40" s="58">
        <f t="shared" si="45"/>
        <v>29243</v>
      </c>
      <c r="S40" s="82">
        <f t="shared" si="46"/>
        <v>0.60778567568691022</v>
      </c>
    </row>
    <row r="41" spans="1:19" x14ac:dyDescent="0.3">
      <c r="A41" s="81" t="s">
        <v>48</v>
      </c>
      <c r="B41" s="58">
        <v>5</v>
      </c>
      <c r="C41" s="58">
        <v>28</v>
      </c>
      <c r="D41" s="58">
        <v>0</v>
      </c>
      <c r="E41" s="82">
        <f t="shared" si="40"/>
        <v>0</v>
      </c>
      <c r="F41" s="58">
        <v>0</v>
      </c>
      <c r="G41" s="82">
        <v>0</v>
      </c>
      <c r="H41" s="58">
        <v>0</v>
      </c>
      <c r="I41" s="82">
        <f t="shared" si="41"/>
        <v>0</v>
      </c>
      <c r="J41" s="58">
        <v>0</v>
      </c>
      <c r="K41" s="82">
        <v>0</v>
      </c>
      <c r="L41" s="58">
        <v>0</v>
      </c>
      <c r="M41" s="82">
        <f t="shared" si="42"/>
        <v>0</v>
      </c>
      <c r="N41" s="58">
        <v>0</v>
      </c>
      <c r="O41" s="82">
        <v>0</v>
      </c>
      <c r="P41" s="58">
        <f t="shared" si="43"/>
        <v>0</v>
      </c>
      <c r="Q41" s="82">
        <f t="shared" si="44"/>
        <v>0</v>
      </c>
      <c r="R41" s="58">
        <f t="shared" si="45"/>
        <v>0</v>
      </c>
      <c r="S41" s="82">
        <f t="shared" si="46"/>
        <v>0</v>
      </c>
    </row>
    <row r="42" spans="1:19" x14ac:dyDescent="0.3">
      <c r="A42" s="81" t="s">
        <v>49</v>
      </c>
      <c r="B42" s="58">
        <v>43</v>
      </c>
      <c r="C42" s="58">
        <v>2495</v>
      </c>
      <c r="D42" s="58">
        <v>11</v>
      </c>
      <c r="E42" s="82">
        <f t="shared" si="40"/>
        <v>0.2558139534883721</v>
      </c>
      <c r="F42" s="58">
        <v>148</v>
      </c>
      <c r="G42" s="82">
        <v>0</v>
      </c>
      <c r="H42" s="58">
        <v>12</v>
      </c>
      <c r="I42" s="82">
        <f t="shared" si="41"/>
        <v>0.27906976744186046</v>
      </c>
      <c r="J42" s="58">
        <v>43</v>
      </c>
      <c r="K42" s="82">
        <v>0</v>
      </c>
      <c r="L42" s="58">
        <v>0</v>
      </c>
      <c r="M42" s="82">
        <f t="shared" si="42"/>
        <v>0</v>
      </c>
      <c r="N42" s="58">
        <v>0</v>
      </c>
      <c r="O42" s="82">
        <v>0</v>
      </c>
      <c r="P42" s="58">
        <f t="shared" si="43"/>
        <v>23</v>
      </c>
      <c r="Q42" s="82">
        <f t="shared" si="44"/>
        <v>0.53488372093023251</v>
      </c>
      <c r="R42" s="58">
        <f t="shared" si="45"/>
        <v>191</v>
      </c>
      <c r="S42" s="82">
        <f t="shared" si="46"/>
        <v>7.6553106212424851E-2</v>
      </c>
    </row>
    <row r="43" spans="1:19" x14ac:dyDescent="0.3">
      <c r="A43" s="81" t="s">
        <v>50</v>
      </c>
      <c r="B43" s="58">
        <v>213</v>
      </c>
      <c r="C43" s="58">
        <v>16367</v>
      </c>
      <c r="D43" s="58">
        <v>110</v>
      </c>
      <c r="E43" s="82">
        <f t="shared" si="40"/>
        <v>0.51643192488262912</v>
      </c>
      <c r="F43" s="58">
        <v>11031</v>
      </c>
      <c r="G43" s="82">
        <f t="shared" ref="G43:G49" si="47">F43/C43</f>
        <v>0.67397812671839674</v>
      </c>
      <c r="H43" s="58">
        <v>103</v>
      </c>
      <c r="I43" s="82">
        <f t="shared" si="41"/>
        <v>0.48356807511737088</v>
      </c>
      <c r="J43" s="58">
        <v>5336</v>
      </c>
      <c r="K43" s="82">
        <f t="shared" ref="K43:K49" si="48">J43/C43</f>
        <v>0.3260218732816032</v>
      </c>
      <c r="L43" s="58">
        <v>0</v>
      </c>
      <c r="M43" s="82">
        <f t="shared" si="42"/>
        <v>0</v>
      </c>
      <c r="N43" s="58">
        <v>0</v>
      </c>
      <c r="O43" s="82">
        <f t="shared" ref="O43:O49" si="49">N43/C43</f>
        <v>0</v>
      </c>
      <c r="P43" s="58">
        <f t="shared" si="43"/>
        <v>213</v>
      </c>
      <c r="Q43" s="82">
        <f t="shared" si="44"/>
        <v>1</v>
      </c>
      <c r="R43" s="58">
        <f t="shared" si="45"/>
        <v>16367</v>
      </c>
      <c r="S43" s="82">
        <f t="shared" si="46"/>
        <v>1</v>
      </c>
    </row>
    <row r="44" spans="1:19" x14ac:dyDescent="0.3">
      <c r="A44" s="81" t="s">
        <v>51</v>
      </c>
      <c r="B44" s="58">
        <v>31</v>
      </c>
      <c r="C44" s="58">
        <v>53282</v>
      </c>
      <c r="D44" s="58">
        <v>0</v>
      </c>
      <c r="E44" s="82">
        <f t="shared" si="40"/>
        <v>0</v>
      </c>
      <c r="F44" s="58">
        <v>0</v>
      </c>
      <c r="G44" s="82">
        <f t="shared" si="47"/>
        <v>0</v>
      </c>
      <c r="H44" s="58">
        <v>0</v>
      </c>
      <c r="I44" s="82">
        <f t="shared" si="41"/>
        <v>0</v>
      </c>
      <c r="J44" s="58">
        <v>0</v>
      </c>
      <c r="K44" s="82">
        <f t="shared" si="48"/>
        <v>0</v>
      </c>
      <c r="L44" s="58">
        <v>0</v>
      </c>
      <c r="M44" s="82">
        <f t="shared" si="42"/>
        <v>0</v>
      </c>
      <c r="N44" s="58">
        <v>0</v>
      </c>
      <c r="O44" s="82">
        <f t="shared" si="49"/>
        <v>0</v>
      </c>
      <c r="P44" s="58">
        <f t="shared" si="43"/>
        <v>0</v>
      </c>
      <c r="Q44" s="82">
        <f t="shared" si="44"/>
        <v>0</v>
      </c>
      <c r="R44" s="58">
        <f t="shared" si="45"/>
        <v>0</v>
      </c>
      <c r="S44" s="82">
        <f t="shared" si="46"/>
        <v>0</v>
      </c>
    </row>
    <row r="45" spans="1:19" x14ac:dyDescent="0.3">
      <c r="A45" s="81" t="s">
        <v>52</v>
      </c>
      <c r="B45" s="58">
        <v>156</v>
      </c>
      <c r="C45" s="58">
        <v>72560</v>
      </c>
      <c r="D45" s="58">
        <v>17</v>
      </c>
      <c r="E45" s="82">
        <f t="shared" si="40"/>
        <v>0.10897435897435898</v>
      </c>
      <c r="F45" s="58">
        <v>2638</v>
      </c>
      <c r="G45" s="82">
        <f t="shared" si="47"/>
        <v>3.6356119073869902E-2</v>
      </c>
      <c r="H45" s="58">
        <v>9</v>
      </c>
      <c r="I45" s="82">
        <f t="shared" si="41"/>
        <v>5.7692307692307696E-2</v>
      </c>
      <c r="J45" s="58">
        <v>577</v>
      </c>
      <c r="K45" s="82">
        <f t="shared" si="48"/>
        <v>7.9520396912899673E-3</v>
      </c>
      <c r="L45" s="58">
        <v>0</v>
      </c>
      <c r="M45" s="82">
        <f t="shared" si="42"/>
        <v>0</v>
      </c>
      <c r="N45" s="58">
        <v>0</v>
      </c>
      <c r="O45" s="82">
        <f t="shared" si="49"/>
        <v>0</v>
      </c>
      <c r="P45" s="58">
        <f t="shared" si="43"/>
        <v>26</v>
      </c>
      <c r="Q45" s="82">
        <f t="shared" si="44"/>
        <v>0.16666666666666666</v>
      </c>
      <c r="R45" s="58">
        <f t="shared" si="45"/>
        <v>3215</v>
      </c>
      <c r="S45" s="82">
        <f t="shared" si="46"/>
        <v>4.4308158765159866E-2</v>
      </c>
    </row>
    <row r="46" spans="1:19" x14ac:dyDescent="0.3">
      <c r="A46" s="81" t="s">
        <v>53</v>
      </c>
      <c r="B46" s="58">
        <v>6</v>
      </c>
      <c r="C46" s="58">
        <v>33</v>
      </c>
      <c r="D46" s="58">
        <v>5</v>
      </c>
      <c r="E46" s="82">
        <f t="shared" si="40"/>
        <v>0.83333333333333337</v>
      </c>
      <c r="F46" s="58">
        <v>31</v>
      </c>
      <c r="G46" s="82">
        <f t="shared" si="47"/>
        <v>0.93939393939393945</v>
      </c>
      <c r="H46" s="58">
        <v>0</v>
      </c>
      <c r="I46" s="82">
        <f t="shared" si="41"/>
        <v>0</v>
      </c>
      <c r="J46" s="58">
        <v>0</v>
      </c>
      <c r="K46" s="82">
        <f t="shared" si="48"/>
        <v>0</v>
      </c>
      <c r="L46" s="58">
        <v>0</v>
      </c>
      <c r="M46" s="82">
        <f t="shared" si="42"/>
        <v>0</v>
      </c>
      <c r="N46" s="58">
        <v>0</v>
      </c>
      <c r="O46" s="82">
        <f t="shared" si="49"/>
        <v>0</v>
      </c>
      <c r="P46" s="58">
        <f t="shared" si="43"/>
        <v>5</v>
      </c>
      <c r="Q46" s="82">
        <f t="shared" si="44"/>
        <v>0.83333333333333337</v>
      </c>
      <c r="R46" s="58">
        <f t="shared" si="45"/>
        <v>31</v>
      </c>
      <c r="S46" s="82">
        <f t="shared" si="46"/>
        <v>0.93939393939393945</v>
      </c>
    </row>
    <row r="47" spans="1:19" x14ac:dyDescent="0.3">
      <c r="A47" s="81" t="s">
        <v>54</v>
      </c>
      <c r="B47" s="58">
        <v>3</v>
      </c>
      <c r="C47" s="58">
        <v>3950</v>
      </c>
      <c r="D47" s="58">
        <v>0</v>
      </c>
      <c r="E47" s="82">
        <f t="shared" si="40"/>
        <v>0</v>
      </c>
      <c r="F47" s="58">
        <v>0</v>
      </c>
      <c r="G47" s="82">
        <f t="shared" si="47"/>
        <v>0</v>
      </c>
      <c r="H47" s="58">
        <v>0</v>
      </c>
      <c r="I47" s="82">
        <f t="shared" si="41"/>
        <v>0</v>
      </c>
      <c r="J47" s="58">
        <v>0</v>
      </c>
      <c r="K47" s="82">
        <f t="shared" si="48"/>
        <v>0</v>
      </c>
      <c r="L47" s="58">
        <v>0</v>
      </c>
      <c r="M47" s="82">
        <f t="shared" si="42"/>
        <v>0</v>
      </c>
      <c r="N47" s="58">
        <v>0</v>
      </c>
      <c r="O47" s="82">
        <f t="shared" si="49"/>
        <v>0</v>
      </c>
      <c r="P47" s="58">
        <f t="shared" si="43"/>
        <v>0</v>
      </c>
      <c r="Q47" s="82">
        <f t="shared" si="44"/>
        <v>0</v>
      </c>
      <c r="R47" s="58">
        <f t="shared" si="45"/>
        <v>0</v>
      </c>
      <c r="S47" s="82">
        <f t="shared" si="46"/>
        <v>0</v>
      </c>
    </row>
    <row r="48" spans="1:19" x14ac:dyDescent="0.3">
      <c r="A48" s="81" t="s">
        <v>55</v>
      </c>
      <c r="B48" s="58">
        <v>25</v>
      </c>
      <c r="C48" s="58">
        <v>27</v>
      </c>
      <c r="D48" s="58">
        <v>8</v>
      </c>
      <c r="E48" s="82">
        <f t="shared" si="40"/>
        <v>0.32</v>
      </c>
      <c r="F48" s="58">
        <v>2</v>
      </c>
      <c r="G48" s="82">
        <f t="shared" si="47"/>
        <v>7.407407407407407E-2</v>
      </c>
      <c r="H48" s="58">
        <v>16</v>
      </c>
      <c r="I48" s="82">
        <f t="shared" si="41"/>
        <v>0.64</v>
      </c>
      <c r="J48" s="58">
        <v>25</v>
      </c>
      <c r="K48" s="82">
        <f t="shared" si="48"/>
        <v>0.92592592592592593</v>
      </c>
      <c r="L48" s="58">
        <v>0</v>
      </c>
      <c r="M48" s="82">
        <f t="shared" si="42"/>
        <v>0</v>
      </c>
      <c r="N48" s="58">
        <v>0</v>
      </c>
      <c r="O48" s="82">
        <f t="shared" si="49"/>
        <v>0</v>
      </c>
      <c r="P48" s="58">
        <f t="shared" si="43"/>
        <v>24</v>
      </c>
      <c r="Q48" s="82">
        <f t="shared" si="44"/>
        <v>0.96</v>
      </c>
      <c r="R48" s="58">
        <f t="shared" si="45"/>
        <v>27</v>
      </c>
      <c r="S48" s="82">
        <f t="shared" si="46"/>
        <v>1</v>
      </c>
    </row>
    <row r="49" spans="1:19" x14ac:dyDescent="0.3">
      <c r="A49" s="81" t="s">
        <v>56</v>
      </c>
      <c r="B49" s="58">
        <v>43</v>
      </c>
      <c r="C49" s="58">
        <v>3882</v>
      </c>
      <c r="D49" s="58">
        <v>0</v>
      </c>
      <c r="E49" s="82">
        <f t="shared" si="40"/>
        <v>0</v>
      </c>
      <c r="F49" s="58">
        <v>0</v>
      </c>
      <c r="G49" s="82">
        <f t="shared" si="47"/>
        <v>0</v>
      </c>
      <c r="H49" s="58">
        <v>0</v>
      </c>
      <c r="I49" s="82">
        <f t="shared" si="41"/>
        <v>0</v>
      </c>
      <c r="J49" s="58">
        <v>0</v>
      </c>
      <c r="K49" s="82">
        <f t="shared" si="48"/>
        <v>0</v>
      </c>
      <c r="L49" s="58">
        <v>0</v>
      </c>
      <c r="M49" s="82">
        <f t="shared" si="42"/>
        <v>0</v>
      </c>
      <c r="N49" s="58">
        <v>0</v>
      </c>
      <c r="O49" s="82">
        <f t="shared" si="49"/>
        <v>0</v>
      </c>
      <c r="P49" s="58">
        <f t="shared" si="43"/>
        <v>0</v>
      </c>
      <c r="Q49" s="82">
        <f t="shared" si="44"/>
        <v>0</v>
      </c>
      <c r="R49" s="58">
        <f t="shared" si="45"/>
        <v>0</v>
      </c>
      <c r="S49" s="82">
        <f t="shared" si="46"/>
        <v>0</v>
      </c>
    </row>
    <row r="50" spans="1:19" x14ac:dyDescent="0.3">
      <c r="A50" s="81" t="s">
        <v>57</v>
      </c>
      <c r="B50" s="58">
        <v>103</v>
      </c>
      <c r="C50" s="58">
        <v>9340</v>
      </c>
      <c r="D50" s="58">
        <v>50</v>
      </c>
      <c r="E50" s="82">
        <f t="shared" si="40"/>
        <v>0.4854368932038835</v>
      </c>
      <c r="F50" s="58">
        <v>1830</v>
      </c>
      <c r="G50" s="82">
        <v>0</v>
      </c>
      <c r="H50" s="58">
        <v>53</v>
      </c>
      <c r="I50" s="82">
        <f t="shared" si="41"/>
        <v>0.5145631067961165</v>
      </c>
      <c r="J50" s="58">
        <v>7510</v>
      </c>
      <c r="K50" s="82">
        <v>0</v>
      </c>
      <c r="L50" s="58">
        <v>0</v>
      </c>
      <c r="M50" s="82">
        <f t="shared" si="42"/>
        <v>0</v>
      </c>
      <c r="N50" s="58">
        <v>0</v>
      </c>
      <c r="O50" s="82">
        <v>0</v>
      </c>
      <c r="P50" s="58">
        <f t="shared" si="43"/>
        <v>103</v>
      </c>
      <c r="Q50" s="82">
        <f t="shared" si="44"/>
        <v>1</v>
      </c>
      <c r="R50" s="58">
        <f t="shared" si="45"/>
        <v>9340</v>
      </c>
      <c r="S50" s="82">
        <f t="shared" si="46"/>
        <v>1</v>
      </c>
    </row>
    <row r="51" spans="1:19" x14ac:dyDescent="0.3">
      <c r="A51" s="81" t="s">
        <v>58</v>
      </c>
      <c r="B51" s="58">
        <v>351</v>
      </c>
      <c r="C51" s="58">
        <v>115183</v>
      </c>
      <c r="D51" s="58">
        <v>3</v>
      </c>
      <c r="E51" s="82">
        <f t="shared" si="40"/>
        <v>8.5470085470085479E-3</v>
      </c>
      <c r="F51" s="58">
        <v>2672</v>
      </c>
      <c r="G51" s="82">
        <f>F51/C51</f>
        <v>2.3197867740899266E-2</v>
      </c>
      <c r="H51" s="58">
        <v>0</v>
      </c>
      <c r="I51" s="82">
        <f t="shared" si="41"/>
        <v>0</v>
      </c>
      <c r="J51" s="58">
        <v>0</v>
      </c>
      <c r="K51" s="82">
        <f>J51/C51</f>
        <v>0</v>
      </c>
      <c r="L51" s="58">
        <v>0</v>
      </c>
      <c r="M51" s="82">
        <f t="shared" si="42"/>
        <v>0</v>
      </c>
      <c r="N51" s="58">
        <v>0</v>
      </c>
      <c r="O51" s="82">
        <f>N51/C51</f>
        <v>0</v>
      </c>
      <c r="P51" s="58">
        <f t="shared" si="43"/>
        <v>3</v>
      </c>
      <c r="Q51" s="82">
        <f t="shared" si="44"/>
        <v>8.5470085470085479E-3</v>
      </c>
      <c r="R51" s="58">
        <f t="shared" si="45"/>
        <v>2672</v>
      </c>
      <c r="S51" s="82">
        <f t="shared" si="46"/>
        <v>2.3197867740899266E-2</v>
      </c>
    </row>
    <row r="52" spans="1:19" x14ac:dyDescent="0.3">
      <c r="A52" s="81" t="s">
        <v>59</v>
      </c>
      <c r="B52" s="58">
        <v>27</v>
      </c>
      <c r="C52" s="58">
        <v>129</v>
      </c>
      <c r="D52" s="58">
        <v>27</v>
      </c>
      <c r="E52" s="82">
        <f t="shared" si="40"/>
        <v>1</v>
      </c>
      <c r="F52" s="58">
        <v>129</v>
      </c>
      <c r="G52" s="82">
        <v>0</v>
      </c>
      <c r="H52" s="58">
        <v>0</v>
      </c>
      <c r="I52" s="82">
        <f t="shared" si="41"/>
        <v>0</v>
      </c>
      <c r="J52" s="58">
        <v>0</v>
      </c>
      <c r="K52" s="82">
        <v>0</v>
      </c>
      <c r="L52" s="58">
        <v>0</v>
      </c>
      <c r="M52" s="82">
        <f t="shared" si="42"/>
        <v>0</v>
      </c>
      <c r="N52" s="58">
        <v>0</v>
      </c>
      <c r="O52" s="82">
        <v>0</v>
      </c>
      <c r="P52" s="58">
        <f t="shared" si="43"/>
        <v>27</v>
      </c>
      <c r="Q52" s="82">
        <f t="shared" si="44"/>
        <v>1</v>
      </c>
      <c r="R52" s="58">
        <f t="shared" si="45"/>
        <v>129</v>
      </c>
      <c r="S52" s="82">
        <f t="shared" si="46"/>
        <v>1</v>
      </c>
    </row>
    <row r="53" spans="1:19" x14ac:dyDescent="0.3">
      <c r="A53" s="81" t="s">
        <v>60</v>
      </c>
      <c r="B53" s="58">
        <v>4</v>
      </c>
      <c r="C53" s="58">
        <v>17</v>
      </c>
      <c r="D53" s="58">
        <v>0</v>
      </c>
      <c r="E53" s="82">
        <f t="shared" si="40"/>
        <v>0</v>
      </c>
      <c r="F53" s="58">
        <v>0</v>
      </c>
      <c r="G53" s="82">
        <f>F53/C53</f>
        <v>0</v>
      </c>
      <c r="H53" s="58">
        <v>4</v>
      </c>
      <c r="I53" s="82">
        <f t="shared" si="41"/>
        <v>1</v>
      </c>
      <c r="J53" s="58">
        <v>17</v>
      </c>
      <c r="K53" s="82">
        <f>J53/C53</f>
        <v>1</v>
      </c>
      <c r="L53" s="58">
        <v>0</v>
      </c>
      <c r="M53" s="82">
        <f t="shared" si="42"/>
        <v>0</v>
      </c>
      <c r="N53" s="58">
        <v>0</v>
      </c>
      <c r="O53" s="82">
        <f>N53/C53</f>
        <v>0</v>
      </c>
      <c r="P53" s="58">
        <f t="shared" si="43"/>
        <v>4</v>
      </c>
      <c r="Q53" s="82">
        <f t="shared" si="44"/>
        <v>1</v>
      </c>
      <c r="R53" s="58">
        <f t="shared" si="45"/>
        <v>17</v>
      </c>
      <c r="S53" s="82">
        <f t="shared" si="46"/>
        <v>1</v>
      </c>
    </row>
    <row r="54" spans="1:19" x14ac:dyDescent="0.3">
      <c r="A54" s="81" t="s">
        <v>61</v>
      </c>
      <c r="B54" s="58">
        <v>131</v>
      </c>
      <c r="C54" s="58">
        <v>71701</v>
      </c>
      <c r="D54" s="58">
        <v>98</v>
      </c>
      <c r="E54" s="82">
        <f t="shared" si="40"/>
        <v>0.74809160305343514</v>
      </c>
      <c r="F54" s="58">
        <v>47281</v>
      </c>
      <c r="G54" s="82">
        <f>F54/C54</f>
        <v>0.65941897602543897</v>
      </c>
      <c r="H54" s="58">
        <v>24</v>
      </c>
      <c r="I54" s="82">
        <f t="shared" si="41"/>
        <v>0.18320610687022901</v>
      </c>
      <c r="J54" s="58">
        <v>15176</v>
      </c>
      <c r="K54" s="82">
        <f>J54/C54</f>
        <v>0.21165674118910474</v>
      </c>
      <c r="L54" s="58">
        <v>0</v>
      </c>
      <c r="M54" s="82">
        <f>L54/E54</f>
        <v>0</v>
      </c>
      <c r="N54" s="58">
        <v>0</v>
      </c>
      <c r="O54" s="82">
        <f>N54/C54</f>
        <v>0</v>
      </c>
      <c r="P54" s="58">
        <f t="shared" si="43"/>
        <v>122</v>
      </c>
      <c r="Q54" s="82">
        <f t="shared" si="44"/>
        <v>0.93129770992366412</v>
      </c>
      <c r="R54" s="58">
        <f t="shared" si="45"/>
        <v>62457</v>
      </c>
      <c r="S54" s="82">
        <f t="shared" si="46"/>
        <v>0.87107571721454369</v>
      </c>
    </row>
    <row r="55" spans="1:19" x14ac:dyDescent="0.3">
      <c r="A55" s="81" t="s">
        <v>62</v>
      </c>
      <c r="B55" s="58">
        <v>15</v>
      </c>
      <c r="C55" s="58">
        <v>5094</v>
      </c>
      <c r="D55" s="58">
        <v>8</v>
      </c>
      <c r="E55" s="82">
        <f t="shared" si="40"/>
        <v>0.53333333333333333</v>
      </c>
      <c r="F55" s="58">
        <v>2449</v>
      </c>
      <c r="G55" s="82">
        <f>F55/C55</f>
        <v>0.48076168040832351</v>
      </c>
      <c r="H55" s="58">
        <v>0</v>
      </c>
      <c r="I55" s="82">
        <f t="shared" si="41"/>
        <v>0</v>
      </c>
      <c r="J55" s="58">
        <v>0</v>
      </c>
      <c r="K55" s="82">
        <f>J55/C55</f>
        <v>0</v>
      </c>
      <c r="L55" s="58">
        <v>0</v>
      </c>
      <c r="M55" s="82">
        <f>L55/E55</f>
        <v>0</v>
      </c>
      <c r="N55" s="58">
        <v>0</v>
      </c>
      <c r="O55" s="82">
        <f>N55/C55</f>
        <v>0</v>
      </c>
      <c r="P55" s="58">
        <v>0</v>
      </c>
      <c r="Q55" s="82">
        <f t="shared" si="44"/>
        <v>0</v>
      </c>
      <c r="R55" s="58">
        <v>0</v>
      </c>
      <c r="S55" s="82">
        <f t="shared" si="46"/>
        <v>0</v>
      </c>
    </row>
    <row r="56" spans="1:19" x14ac:dyDescent="0.3">
      <c r="A56" s="81" t="s">
        <v>63</v>
      </c>
      <c r="B56" s="58" t="s">
        <v>36</v>
      </c>
      <c r="C56" s="58" t="s">
        <v>36</v>
      </c>
      <c r="D56" s="58" t="s">
        <v>36</v>
      </c>
      <c r="E56" s="58" t="s">
        <v>36</v>
      </c>
      <c r="F56" s="58" t="s">
        <v>36</v>
      </c>
      <c r="G56" s="58" t="s">
        <v>36</v>
      </c>
      <c r="H56" s="58" t="s">
        <v>36</v>
      </c>
      <c r="I56" s="58" t="s">
        <v>36</v>
      </c>
      <c r="J56" s="58" t="s">
        <v>36</v>
      </c>
      <c r="K56" s="58" t="s">
        <v>36</v>
      </c>
      <c r="L56" s="58" t="s">
        <v>36</v>
      </c>
      <c r="M56" s="58" t="s">
        <v>36</v>
      </c>
      <c r="N56" s="58" t="s">
        <v>36</v>
      </c>
      <c r="O56" s="58" t="s">
        <v>36</v>
      </c>
      <c r="P56" s="58" t="s">
        <v>36</v>
      </c>
      <c r="Q56" s="58" t="s">
        <v>36</v>
      </c>
      <c r="R56" s="58" t="s">
        <v>36</v>
      </c>
      <c r="S56" s="58" t="s">
        <v>36</v>
      </c>
    </row>
    <row r="57" spans="1:19" x14ac:dyDescent="0.3">
      <c r="A57" s="81" t="s">
        <v>64</v>
      </c>
      <c r="B57" s="58">
        <v>2</v>
      </c>
      <c r="C57" s="58">
        <v>2584</v>
      </c>
      <c r="D57" s="58">
        <v>2</v>
      </c>
      <c r="E57" s="82">
        <f>D57/B57</f>
        <v>1</v>
      </c>
      <c r="F57" s="58">
        <v>2584</v>
      </c>
      <c r="G57" s="82">
        <f>F57/C57</f>
        <v>1</v>
      </c>
      <c r="H57" s="58">
        <v>0</v>
      </c>
      <c r="I57" s="82">
        <f>H57/B57</f>
        <v>0</v>
      </c>
      <c r="J57" s="58">
        <v>0</v>
      </c>
      <c r="K57" s="82">
        <f>J57/C57</f>
        <v>0</v>
      </c>
      <c r="L57" s="58">
        <v>0</v>
      </c>
      <c r="M57" s="82">
        <f>L57/B57</f>
        <v>0</v>
      </c>
      <c r="N57" s="58">
        <v>0</v>
      </c>
      <c r="O57" s="82">
        <f>N57/C57</f>
        <v>0</v>
      </c>
      <c r="P57" s="58">
        <f>SUM(D57,H57,L57)</f>
        <v>2</v>
      </c>
      <c r="Q57" s="82">
        <f>P57/B57</f>
        <v>1</v>
      </c>
      <c r="R57" s="58">
        <f>SUM(F57,J57,N57)</f>
        <v>2584</v>
      </c>
      <c r="S57" s="82">
        <f>R57/C57</f>
        <v>1</v>
      </c>
    </row>
    <row r="58" spans="1:19" x14ac:dyDescent="0.3">
      <c r="A58" s="81" t="s">
        <v>65</v>
      </c>
      <c r="B58" s="58">
        <v>5</v>
      </c>
      <c r="C58" s="58">
        <v>2</v>
      </c>
      <c r="D58" s="58">
        <v>0</v>
      </c>
      <c r="E58" s="82">
        <f>D58/B58</f>
        <v>0</v>
      </c>
      <c r="F58" s="58">
        <v>0</v>
      </c>
      <c r="G58" s="82">
        <f>F58/C58</f>
        <v>0</v>
      </c>
      <c r="H58" s="58">
        <v>3</v>
      </c>
      <c r="I58" s="82">
        <f>H58/B58</f>
        <v>0.6</v>
      </c>
      <c r="J58" s="58">
        <v>2</v>
      </c>
      <c r="K58" s="82">
        <f>J58/C58</f>
        <v>1</v>
      </c>
      <c r="L58" s="58">
        <v>2</v>
      </c>
      <c r="M58" s="82">
        <f>L58/B58</f>
        <v>0.4</v>
      </c>
      <c r="N58" s="58">
        <v>0</v>
      </c>
      <c r="O58" s="82">
        <f>N58/C58</f>
        <v>0</v>
      </c>
      <c r="P58" s="58">
        <f>SUM(D58,H58,L58)</f>
        <v>5</v>
      </c>
      <c r="Q58" s="82">
        <f>P58/B58</f>
        <v>1</v>
      </c>
      <c r="R58" s="58">
        <f>SUM(F58,J58,N58)</f>
        <v>2</v>
      </c>
      <c r="S58" s="82">
        <f>R58/C58</f>
        <v>1</v>
      </c>
    </row>
    <row r="59" spans="1:19" x14ac:dyDescent="0.3">
      <c r="A59" s="81" t="s">
        <v>66</v>
      </c>
      <c r="B59" s="58">
        <v>233</v>
      </c>
      <c r="C59" s="58">
        <v>50034</v>
      </c>
      <c r="D59" s="58">
        <v>21</v>
      </c>
      <c r="E59" s="82">
        <f>D59/B59</f>
        <v>9.012875536480687E-2</v>
      </c>
      <c r="F59" s="58">
        <v>4723</v>
      </c>
      <c r="G59" s="82">
        <f>F59/C59</f>
        <v>9.4395810848622932E-2</v>
      </c>
      <c r="H59" s="58">
        <v>0</v>
      </c>
      <c r="I59" s="82">
        <f>H59/B59</f>
        <v>0</v>
      </c>
      <c r="J59" s="58">
        <v>0</v>
      </c>
      <c r="K59" s="82">
        <f>J59/C59</f>
        <v>0</v>
      </c>
      <c r="L59" s="58">
        <v>0</v>
      </c>
      <c r="M59" s="82">
        <f>L59/B59</f>
        <v>0</v>
      </c>
      <c r="N59" s="58">
        <v>0</v>
      </c>
      <c r="O59" s="82">
        <f>N59/C59</f>
        <v>0</v>
      </c>
      <c r="P59" s="58">
        <f>SUM(D59,H59,L59)</f>
        <v>21</v>
      </c>
      <c r="Q59" s="82">
        <f>P59/B59</f>
        <v>9.012875536480687E-2</v>
      </c>
      <c r="R59" s="58">
        <f>SUM(F59,J59,N59)</f>
        <v>4723</v>
      </c>
      <c r="S59" s="82">
        <f>R59/C59</f>
        <v>9.4395810848622932E-2</v>
      </c>
    </row>
    <row r="60" spans="1:19" s="30" customFormat="1" x14ac:dyDescent="0.3">
      <c r="A60" s="83" t="s">
        <v>108</v>
      </c>
      <c r="B60" s="84">
        <f>SUM(B4:B59)</f>
        <v>4714</v>
      </c>
      <c r="C60" s="84">
        <f>SUM(C4:C59)</f>
        <v>2238094</v>
      </c>
      <c r="D60" s="84">
        <f>SUM(D4:D59)</f>
        <v>1405</v>
      </c>
      <c r="E60" s="34">
        <f>D60/B60</f>
        <v>0.29804836656767075</v>
      </c>
      <c r="F60" s="84">
        <f>SUM(F4:F59)</f>
        <v>544888</v>
      </c>
      <c r="G60" s="34">
        <f>F60/C60</f>
        <v>0.24346073042508493</v>
      </c>
      <c r="H60" s="84">
        <f>SUM(H4:H59)</f>
        <v>478</v>
      </c>
      <c r="I60" s="34">
        <f>H60/B60</f>
        <v>0.10140008485362749</v>
      </c>
      <c r="J60" s="84">
        <f>SUM(J4:J59)</f>
        <v>122633</v>
      </c>
      <c r="K60" s="34">
        <f>J60/C60</f>
        <v>5.4793498396403371E-2</v>
      </c>
      <c r="L60" s="84">
        <f>SUM(L4:L59)</f>
        <v>15</v>
      </c>
      <c r="M60" s="34">
        <f>L60/B60</f>
        <v>3.182011030971574E-3</v>
      </c>
      <c r="N60" s="84">
        <f>SUM(N4:N59)</f>
        <v>13609</v>
      </c>
      <c r="O60" s="34">
        <f>N60/C60</f>
        <v>6.0806203850240432E-3</v>
      </c>
      <c r="P60" s="85">
        <f>SUM(D60,H60,L60)</f>
        <v>1898</v>
      </c>
      <c r="Q60" s="105">
        <f>P60/B60</f>
        <v>0.40263046245226985</v>
      </c>
      <c r="R60" s="85">
        <f>SUM(F60,J60,N60)</f>
        <v>681130</v>
      </c>
      <c r="S60" s="34">
        <f>R60/C60</f>
        <v>0.30433484920651233</v>
      </c>
    </row>
    <row r="61" spans="1:19" s="30" customFormat="1" ht="26.4" x14ac:dyDescent="0.3">
      <c r="A61" s="1"/>
      <c r="B61" s="121" t="s">
        <v>106</v>
      </c>
      <c r="C61" s="121" t="s">
        <v>107</v>
      </c>
      <c r="D61" s="121" t="s">
        <v>106</v>
      </c>
      <c r="E61" s="3" t="s">
        <v>9</v>
      </c>
      <c r="F61" s="121" t="s">
        <v>107</v>
      </c>
      <c r="G61" s="3" t="s">
        <v>9</v>
      </c>
      <c r="H61" s="121" t="s">
        <v>106</v>
      </c>
      <c r="I61" s="3" t="s">
        <v>9</v>
      </c>
      <c r="J61" s="121" t="s">
        <v>107</v>
      </c>
      <c r="K61" s="3" t="s">
        <v>9</v>
      </c>
      <c r="L61" s="121" t="s">
        <v>106</v>
      </c>
      <c r="M61" s="3" t="s">
        <v>9</v>
      </c>
      <c r="N61" s="121" t="s">
        <v>107</v>
      </c>
      <c r="O61" s="3" t="s">
        <v>9</v>
      </c>
      <c r="P61" s="121" t="s">
        <v>106</v>
      </c>
      <c r="Q61" s="86" t="s">
        <v>9</v>
      </c>
      <c r="R61" s="121" t="s">
        <v>107</v>
      </c>
      <c r="S61" s="86" t="s">
        <v>9</v>
      </c>
    </row>
    <row r="62" spans="1:19" s="29" customFormat="1" ht="92.1" customHeight="1" x14ac:dyDescent="0.3">
      <c r="A62" s="78"/>
      <c r="B62" s="79" t="s">
        <v>140</v>
      </c>
      <c r="C62" s="79" t="s">
        <v>141</v>
      </c>
      <c r="D62" s="145" t="s">
        <v>98</v>
      </c>
      <c r="E62" s="146"/>
      <c r="F62" s="145" t="s">
        <v>99</v>
      </c>
      <c r="G62" s="146"/>
      <c r="H62" s="147" t="s">
        <v>100</v>
      </c>
      <c r="I62" s="148"/>
      <c r="J62" s="147" t="s">
        <v>101</v>
      </c>
      <c r="K62" s="148"/>
      <c r="L62" s="149" t="s">
        <v>102</v>
      </c>
      <c r="M62" s="149"/>
      <c r="N62" s="149" t="s">
        <v>103</v>
      </c>
      <c r="O62" s="149"/>
      <c r="P62" s="150" t="s">
        <v>104</v>
      </c>
      <c r="Q62" s="150"/>
      <c r="R62" s="150" t="s">
        <v>105</v>
      </c>
      <c r="S62" s="150"/>
    </row>
  </sheetData>
  <mergeCells count="25">
    <mergeCell ref="J1:K1"/>
    <mergeCell ref="N2:O2"/>
    <mergeCell ref="P2:Q2"/>
    <mergeCell ref="R2:S2"/>
    <mergeCell ref="J2:K2"/>
    <mergeCell ref="L2:M2"/>
    <mergeCell ref="L1:M1"/>
    <mergeCell ref="B2:C2"/>
    <mergeCell ref="D2:E2"/>
    <mergeCell ref="F2:G2"/>
    <mergeCell ref="H2:I2"/>
    <mergeCell ref="D1:E1"/>
    <mergeCell ref="F1:G1"/>
    <mergeCell ref="H1:I1"/>
    <mergeCell ref="N62:O62"/>
    <mergeCell ref="P62:Q62"/>
    <mergeCell ref="N1:O1"/>
    <mergeCell ref="P1:Q1"/>
    <mergeCell ref="R62:S62"/>
    <mergeCell ref="R1:S1"/>
    <mergeCell ref="D62:E62"/>
    <mergeCell ref="F62:G62"/>
    <mergeCell ref="H62:I62"/>
    <mergeCell ref="J62:K62"/>
    <mergeCell ref="L62:M6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9C570E0B94D0459B8431A767E5C5FD" ma:contentTypeVersion="10" ma:contentTypeDescription="Create a new document." ma:contentTypeScope="" ma:versionID="ff4edf207ddd057348a9af62a26bccfa">
  <xsd:schema xmlns:xsd="http://www.w3.org/2001/XMLSchema" xmlns:xs="http://www.w3.org/2001/XMLSchema" xmlns:p="http://schemas.microsoft.com/office/2006/metadata/properties" xmlns:ns2="70fef31c-8a19-437b-ac68-a32e636be2a7" xmlns:ns3="fb09b68f-f5f4-413d-a08c-18618a5fa4b0" targetNamespace="http://schemas.microsoft.com/office/2006/metadata/properties" ma:root="true" ma:fieldsID="32596b2df0c1b48a6153e42309f300bb" ns2:_="" ns3:_="">
    <xsd:import namespace="70fef31c-8a19-437b-ac68-a32e636be2a7"/>
    <xsd:import namespace="fb09b68f-f5f4-413d-a08c-18618a5fa4b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ef31c-8a19-437b-ac68-a32e636be2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9b68f-f5f4-413d-a08c-18618a5fa4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E7DB47-4FBB-460D-9EE0-765851457C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ef31c-8a19-437b-ac68-a32e636be2a7"/>
    <ds:schemaRef ds:uri="fb09b68f-f5f4-413d-a08c-18618a5fa4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0B684D-5460-45FF-85D2-53D0792343C3}">
  <ds:schemaRefs>
    <ds:schemaRef ds:uri="http://purl.org/dc/elements/1.1/"/>
    <ds:schemaRef ds:uri="http://www.w3.org/XML/1998/namespace"/>
    <ds:schemaRef ds:uri="http://purl.org/dc/dcmitype/"/>
    <ds:schemaRef ds:uri="fb09b68f-f5f4-413d-a08c-18618a5fa4b0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70fef31c-8a19-437b-ac68-a32e636be2a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4B5A9F-0A5A-4FE6-BAE7-EAF3794DC4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Earthquake (PGA250) Population</vt:lpstr>
      <vt:lpstr>Earthquake (PGA475) Population</vt:lpstr>
      <vt:lpstr>Earthquake (250) PopulationDALY</vt:lpstr>
      <vt:lpstr>Earthquake (475) PopulationDALY</vt:lpstr>
      <vt:lpstr>Earthquake (250) PopulationHDI</vt:lpstr>
      <vt:lpstr>Earthquake (475) PopulationHDI </vt:lpstr>
      <vt:lpstr>Earthquake (PGA250) Health</vt:lpstr>
      <vt:lpstr>Earthquake (PGA475) Health</vt:lpstr>
      <vt:lpstr>Earthquake (250) CoalOilHydro</vt:lpstr>
      <vt:lpstr>Earthquake (475) CoalOilHydro</vt:lpstr>
      <vt:lpstr>Earthquake (250) Elec grid</vt:lpstr>
      <vt:lpstr>Earthquake (475) Elec grid</vt:lpstr>
      <vt:lpstr>Earthquake (250) Highways  </vt:lpstr>
      <vt:lpstr>Earthquake (475) Highways</vt:lpstr>
      <vt:lpstr>Earthquake (250) Airports</vt:lpstr>
      <vt:lpstr>Earthquake (4750) Airports</vt:lpstr>
      <vt:lpstr>Earthquake (250) Ports</vt:lpstr>
      <vt:lpstr>Earthquake (475) Ports</vt:lpstr>
      <vt:lpstr>Earthquake (250) Fiber optic</vt:lpstr>
      <vt:lpstr>Earthquake (475) Fiber optic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cp:keywords/>
  <dc:description/>
  <cp:lastModifiedBy>Rahul Suman</cp:lastModifiedBy>
  <cp:revision/>
  <dcterms:created xsi:type="dcterms:W3CDTF">2021-06-14T06:55:15Z</dcterms:created>
  <dcterms:modified xsi:type="dcterms:W3CDTF">2021-06-29T11:38:13Z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0x010100F59C570E0B94D0459B8431A767E5C5FD</vt:lpwstr>
  </property>
</Properties>
</file>